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95" documentId="120_S{2AC9BD13-BADA-5192-A53E-5A8FF88502F6}" xr6:coauthVersionLast="47" xr6:coauthVersionMax="47" xr10:uidLastSave="{2173D559-A3AB-4099-B7B7-1B685EA3A6B5}"/>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<sst xmlns="http://schemas.openxmlformats.org/spreadsheetml/2006/main" count="180300" uniqueCount="39134">
  <si>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</si>
  <si>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</si>
  <si>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</si>
  <si>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</si>
  <si>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</si>
  <si>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</si>
  <si>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</si>
  <si>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</si>
  <si>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</si>
  <si>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</si>
  <si>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</si>
  <si>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</si>
  <si>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</si>
  <si>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</si>
  <si>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</si>
  <si>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</si>
  <si>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</si>
  <si>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</si>
  <si>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</si>
  <si>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</si>
  <si>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</si>
  <si>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</si>
  <si>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</si>
  <si>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</si>
  <si>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</si>
  <si>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</si>
  <si>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</si>
  <si>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</si>
  <si>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</si>
  <si>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</si>
  <si>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</si>
  <si>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</si>
  <si>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</si>
  <si>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</si>
  <si>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</si>
  <si>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</si>
  <si>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</si>
  <si>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</si>
  <si>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</si>
  <si>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</si>
  <si>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</si>
  <si>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</si>
  <si>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</si>
  <si>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</si>
  <si>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</si>
  <si>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</si>
  <si>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</si>
  <si>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</si>
  <si>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</si>
  <si>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</si>
  <si>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</si>
  <si>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</si>
  <si>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</si>
  <si>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</si>
  <si>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</si>
  <si>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</si>
  <si>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</si>
  <si>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</si>
  <si>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</si>
  <si>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</si>
  <si>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</si>
  <si>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</si>
  <si>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</si>
  <si>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</si>
  <si>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</si>
  <si>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</si>
  <si>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</si>
  <si>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</si>
  <si>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</si>
  <si>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</si>
  <si>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</si>
  <si>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</si>
  <si>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</si>
  <si>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</si>
  <si>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</si>
  <si>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</si>
  <si>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</si>
  <si>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</si>
  <si>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</si>
  <si>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</si>
  <si>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</si>
  <si>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</si>
  <si>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</si>
  <si>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</si>
  <si>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</si>
  <si>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</si>
  <si>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</si>
  <si>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</si>
  <si>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</si>
  <si>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</si>
  <si>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</si>
  <si>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</si>
  <si>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</si>
  <si>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</si>
  <si>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</si>
  <si>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</si>
  <si>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</si>
  <si>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</si>
  <si>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</si>
  <si>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</si>
  <si>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</si>
  <si>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</si>
  <si>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</si>
  <si>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</si>
  <si>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</si>
  <si>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</si>
  <si>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</si>
  <si>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</si>
  <si>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</si>
  <si>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</si>
  <si>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</si>
  <si>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</si>
  <si>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</si>
  <si>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</si>
  <si>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</si>
  <si>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</si>
  <si>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</si>
  <si>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</si>
  <si>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</si>
  <si>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</si>
  <si>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</si>
  <si>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</si>
  <si>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</si>
  <si>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</si>
  <si>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</si>
  <si>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</si>
  <si>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</si>
  <si>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</si>
  <si>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</si>
  <si>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</si>
  <si>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</si>
  <si>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</si>
  <si>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</si>
  <si>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</si>
  <si>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</si>
  <si>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</si>
  <si>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</si>
  <si>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</si>
  <si>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</si>
  <si>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</si>
  <si>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</si>
  <si>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</si>
  <si>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</si>
  <si>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</si>
  <si>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</si>
  <si>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</si>
  <si>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</si>
  <si>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</si>
  <si>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</si>
  <si>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</si>
  <si>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</si>
  <si>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</si>
  <si>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</si>
  <si>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</si>
  <si>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</si>
  <si>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</si>
  <si>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</si>
  <si>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</si>
  <si>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</si>
  <si>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</si>
  <si>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</si>
  <si>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</si>
  <si>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</si>
  <si>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</si>
  <si>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</si>
  <si>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</si>
  <si>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</si>
  <si>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</si>
  <si>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</si>
  <si>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</si>
  <si>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</si>
  <si>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</si>
  <si>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</si>
  <si>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</si>
  <si>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</si>
  <si>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</si>
  <si>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</si>
  <si>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</si>
  <si>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</si>
  <si>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</si>
  <si>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</si>
  <si>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</si>
  <si>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</si>
  <si>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</si>
  <si>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</si>
  <si>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</si>
  <si>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</si>
  <si>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</si>
  <si>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</si>
  <si>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</si>
  <si>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</si>
  <si>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</si>
  <si>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</si>
  <si>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</si>
  <si>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</si>
  <si>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</si>
  <si>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</si>
  <si>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</si>
  <si>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</si>
  <si>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</si>
  <si>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</si>
  <si>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</si>
  <si>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</si>
  <si>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</si>
  <si>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</si>
  <si>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</si>
  <si>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</si>
  <si>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</si>
  <si>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</si>
  <si>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</si>
  <si>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</si>
  <si>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</si>
  <si>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</si>
  <si>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</si>
  <si>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</si>
  <si>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</si>
  <si>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</si>
  <si>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</si>
  <si>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</si>
  <si>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</si>
  <si>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</si>
  <si>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</si>
  <si>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</si>
  <si>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</si>
  <si>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</si>
  <si>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</si>
  <si>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</si>
  <si>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</si>
  <si>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</si>
  <si>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</si>
  <si>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</si>
  <si>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</si>
  <si>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</si>
  <si>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</si>
  <si>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</si>
  <si>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</si>
  <si>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</si>
  <si>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</si>
  <si>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</si>
  <si>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</si>
  <si>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</si>
  <si>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</si>
  <si>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</si>
  <si>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</si>
  <si>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</si>
  <si>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</si>
  <si>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</si>
  <si>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</si>
  <si>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</si>
  <si>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</si>
  <si>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</si>
  <si>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</si>
  <si>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</si>
  <si>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</si>
  <si>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</si>
  <si>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</si>
  <si>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</si>
  <si>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</si>
  <si>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</si>
  <si>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</si>
  <si>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</si>
  <si>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</si>
  <si>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</si>
  <si>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</si>
  <si>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</si>
  <si>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</si>
  <si>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</si>
  <si>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</si>
  <si>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</si>
  <si>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</si>
  <si>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</si>
  <si>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</si>
  <si>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</si>
  <si>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</si>
  <si>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</si>
  <si>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</si>
  <si>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</si>
  <si>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</si>
  <si>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</si>
  <si>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</si>
  <si>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</si>
  <si>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</si>
  <si>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</si>
  <si>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</si>
  <si>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</si>
  <si>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</si>
  <si>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</si>
  <si>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</si>
  <si>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</si>
  <si>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</si>
  <si>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</si>
  <si>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</si>
  <si>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</si>
  <si>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</si>
  <si>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</si>
  <si>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</si>
  <si>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</si>
  <si>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</si>
  <si>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</si>
  <si>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</si>
  <si>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</si>
  <si>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</si>
  <si>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</si>
  <si>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</si>
  <si>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</si>
  <si>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</si>
  <si>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</si>
  <si>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</si>
  <si>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</si>
  <si>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</si>
  <si>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</si>
  <si>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</si>
  <si>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</si>
  <si>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</si>
  <si>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</si>
  <si>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</si>
  <si>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</si>
  <si>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</si>
  <si>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</si>
  <si>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</si>
  <si>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</si>
  <si>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</si>
  <si>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</si>
  <si>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</si>
  <si>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</si>
  <si>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</si>
  <si>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</si>
  <si>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</si>
  <si>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</si>
  <si>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</si>
  <si>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</si>
  <si>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</si>
  <si>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</si>
  <si>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</si>
  <si>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</si>
  <si>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</si>
  <si>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</si>
  <si>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</si>
  <si>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</si>
  <si>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</si>
  <si>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</si>
  <si>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</si>
  <si>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</si>
  <si>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</si>
  <si>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</si>
  <si>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</si>
  <si>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</si>
  <si>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</si>
  <si>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</si>
  <si>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</si>
  <si>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</si>
  <si>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</si>
  <si>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</si>
  <si>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</si>
  <si>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</si>
  <si>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</si>
  <si>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</si>
  <si>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</si>
  <si>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</si>
  <si>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</si>
  <si>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</si>
  <si>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</si>
  <si>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</si>
  <si>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</si>
  <si>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</si>
  <si>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</si>
  <si>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</si>
  <si>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</si>
  <si>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</si>
  <si>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</si>
  <si>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</si>
  <si>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</si>
  <si>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</si>
  <si>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</si>
  <si>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</si>
  <si>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</si>
  <si>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</si>
  <si>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</si>
  <si>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</si>
  <si>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</si>
  <si>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</si>
  <si>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</si>
  <si>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</si>
  <si>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</si>
  <si>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</si>
  <si>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</si>
  <si>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</si>
  <si>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</si>
  <si>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</si>
  <si>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</si>
  <si>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</si>
  <si>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</si>
  <si>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</si>
  <si>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</si>
  <si>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</si>
  <si>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</si>
  <si>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</si>
  <si>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</si>
  <si>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</si>
  <si>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</si>
  <si>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</si>
  <si>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</si>
  <si>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</si>
  <si>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</si>
  <si>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</si>
  <si>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</si>
  <si>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</si>
  <si>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</si>
  <si>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</si>
  <si>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</si>
  <si>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</si>
  <si>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</si>
  <si>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</si>
  <si>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</si>
  <si>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</si>
  <si>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</si>
  <si>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</si>
  <si>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</si>
  <si>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</si>
  <si>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</si>
  <si>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</si>
  <si>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</si>
  <si>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</si>
  <si>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</si>
  <si>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</si>
  <si>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</si>
  <si>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</si>
  <si>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</si>
  <si>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</si>
  <si>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</si>
  <si>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</si>
  <si>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</si>
  <si>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</si>
  <si>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</si>
  <si>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</si>
  <si>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</si>
  <si>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</si>
  <si>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</si>
  <si>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</si>
  <si>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</si>
  <si>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</si>
  <si>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</si>
  <si>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</si>
  <si>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</si>
  <si>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</si>
  <si>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</si>
  <si>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</si>
  <si>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</si>
  <si>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</si>
  <si>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</si>
  <si>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</si>
  <si>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</si>
  <si>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</si>
  <si>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</si>
  <si>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</si>
  <si>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</si>
  <si>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</si>
  <si>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</si>
  <si>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</si>
  <si>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</si>
  <si>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</si>
  <si>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</si>
  <si>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</si>
  <si>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</si>
  <si>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</si>
  <si>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</si>
  <si>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</si>
  <si>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</si>
  <si>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</si>
  <si>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</si>
  <si>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</si>
  <si>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</si>
  <si>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</si>
  <si>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</si>
  <si>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</si>
  <si>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</si>
  <si>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</si>
  <si>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</si>
  <si>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</si>
  <si>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</si>
  <si>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</si>
  <si>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</si>
  <si>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</si>
  <si>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</si>
  <si>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</si>
  <si>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</si>
  <si>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</si>
  <si>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</si>
  <si>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</si>
  <si>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</si>
  <si>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</si>
  <si>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</si>
  <si>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</si>
  <si>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</si>
  <si>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</si>
  <si>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</si>
  <si>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</si>
  <si>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</si>
  <si>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</si>
  <si>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</si>
  <si>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</si>
  <si>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</si>
  <si>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</si>
  <si>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</si>
  <si>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</si>
  <si>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</si>
  <si>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</si>
  <si>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</si>
  <si>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</si>
  <si>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</si>
  <si>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</si>
  <si>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</si>
  <si>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</si>
  <si>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</si>
  <si>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</si>
  <si>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</si>
  <si>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</si>
  <si>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</si>
  <si>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</si>
  <si>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</si>
  <si>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</si>
  <si>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</si>
  <si>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</si>
  <si>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</si>
  <si>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</si>
  <si>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</si>
  <si>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</si>
  <si>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</si>
  <si>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</si>
  <si>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</si>
  <si>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</si>
  <si>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</si>
  <si>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</si>
  <si>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</si>
  <si>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</si>
  <si>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</si>
  <si>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</si>
  <si>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</si>
  <si>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</si>
  <si>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</si>
  <si>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</si>
  <si>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</si>
  <si>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</si>
  <si>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</si>
  <si>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</si>
  <si>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</si>
  <si>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</si>
  <si>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</si>
  <si>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</si>
  <si>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</si>
  <si>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</si>
  <si>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</si>
  <si>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</si>
  <si>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</si>
  <si>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</si>
  <si>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</si>
  <si>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</si>
  <si>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</si>
  <si>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</si>
  <si>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</si>
  <si>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</si>
  <si>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</si>
  <si>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</si>
  <si>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</si>
  <si>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</si>
  <si>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</si>
  <si>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</si>
  <si>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</si>
  <si>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</si>
  <si>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</si>
  <si>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</si>
  <si>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</si>
  <si>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</si>
  <si>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</si>
  <si>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</si>
  <si>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</si>
  <si>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</si>
  <si>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</si>
  <si>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</si>
  <si>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</si>
  <si>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</si>
  <si>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</si>
  <si>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</si>
  <si>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</si>
  <si>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</si>
  <si>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</si>
  <si>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</si>
  <si>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</si>
  <si>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</si>
  <si>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</si>
  <si>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</si>
  <si>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</si>
  <si>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</si>
  <si>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</si>
  <si>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</si>
  <si>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</si>
  <si>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</si>
  <si>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</si>
  <si>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</si>
  <si>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</si>
  <si>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</si>
  <si>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</si>
  <si>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</si>
  <si>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</si>
  <si>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</si>
  <si>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</si>
  <si>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</si>
  <si>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</si>
  <si>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</si>
  <si>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</si>
  <si>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</si>
  <si>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</si>
  <si>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</si>
  <si>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</si>
  <si>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</si>
  <si>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</si>
  <si>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</si>
  <si>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</si>
  <si>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</si>
  <si>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</si>
  <si>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</si>
  <si>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</si>
  <si>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</si>
  <si>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</si>
  <si>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</si>
  <si>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</si>
  <si>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</si>
  <si>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</si>
  <si>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</si>
  <si>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</si>
  <si>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</si>
  <si>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</si>
  <si>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</si>
  <si>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</si>
  <si>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</si>
  <si>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</si>
  <si>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</si>
  <si>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</si>
  <si>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</si>
  <si>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</si>
  <si>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</si>
  <si>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</si>
  <si>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</si>
  <si>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</si>
  <si>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</si>
  <si>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</si>
  <si>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</si>
  <si>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</si>
  <si>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</si>
  <si>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</si>
  <si>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</si>
  <si>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</si>
  <si>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</si>
  <si>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</si>
  <si>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</si>
  <si>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</si>
  <si>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</si>
  <si>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</si>
  <si>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</si>
  <si>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</si>
  <si>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</si>
  <si>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</si>
  <si>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</si>
  <si>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</si>
  <si>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</si>
  <si>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</si>
  <si>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</si>
  <si>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</si>
  <si>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</si>
  <si>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</si>
  <si>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</si>
  <si>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</si>
  <si>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</si>
  <si>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</si>
  <si>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</si>
  <si>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</si>
  <si>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</si>
  <si>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</si>
  <si>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</si>
  <si>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</si>
  <si>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</si>
  <si>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</si>
  <si>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</si>
  <si>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</si>
  <si>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</si>
  <si>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</si>
  <si>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</si>
  <si>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</si>
  <si>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</si>
  <si>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</si>
  <si>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</si>
  <si>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</si>
  <si>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</si>
  <si>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</si>
  <si>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</si>
  <si>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</si>
  <si>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</si>
  <si>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</si>
  <si>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</si>
  <si>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</si>
  <si>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</si>
  <si>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</si>
  <si>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</si>
  <si>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</si>
  <si>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</si>
  <si>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</si>
  <si>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</si>
  <si>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</si>
  <si>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</si>
  <si>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</si>
  <si>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</si>
  <si>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</si>
  <si>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</si>
  <si>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</si>
  <si>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</si>
  <si>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</si>
  <si>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</si>
  <si>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</si>
  <si>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</si>
  <si>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</si>
  <si>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</si>
  <si>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</si>
  <si>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</si>
  <si>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</si>
  <si>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</si>
  <si>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</si>
  <si>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</si>
  <si>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</si>
  <si>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</si>
  <si>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</si>
  <si>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</si>
  <si>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</si>
  <si>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</si>
  <si>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</si>
  <si>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</si>
  <si>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</si>
  <si>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</si>
  <si>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</si>
  <si>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</si>
  <si>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</si>
  <si>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</si>
  <si>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</si>
  <si>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</si>
  <si>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</si>
  <si>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</si>
  <si>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</si>
  <si>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</si>
  <si>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</si>
  <si>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</si>
  <si>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</si>
  <si>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</si>
  <si>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</si>
  <si>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</si>
  <si>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</si>
  <si>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</si>
  <si>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</si>
  <si>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</si>
  <si>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</si>
  <si>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</si>
  <si>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</si>
  <si>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</si>
  <si>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</si>
  <si>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</si>
  <si>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</si>
  <si>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</si>
  <si>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</si>
  <si>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</si>
  <si>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</si>
  <si>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</si>
  <si>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</si>
  <si>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</si>
  <si>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</si>
  <si>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</si>
  <si>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</si>
  <si>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</si>
  <si>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</si>
  <si>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</si>
  <si>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</si>
  <si>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</si>
  <si>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</si>
  <si>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</si>
  <si>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</si>
  <si>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</si>
  <si>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</si>
  <si>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</si>
  <si>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</si>
  <si>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</si>
  <si>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</si>
  <si>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</si>
  <si>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</si>
  <si>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</si>
  <si>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</si>
  <si>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</si>
  <si>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</si>
  <si>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</si>
  <si>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</si>
  <si>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</si>
  <si>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</si>
  <si>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</si>
  <si>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</si>
  <si>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</si>
  <si>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</si>
  <si>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</si>
  <si>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</si>
  <si>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</si>
  <si>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</si>
  <si>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</si>
  <si>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</si>
  <si>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</si>
  <si>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</si>
  <si>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</si>
  <si>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</si>
  <si>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</si>
  <si>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</si>
  <si>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</si>
  <si>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</si>
  <si>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</si>
  <si>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</si>
  <si>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</si>
  <si>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</si>
  <si>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</si>
  <si>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</si>
  <si>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</si>
  <si>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</si>
  <si>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</si>
  <si>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</si>
  <si>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</si>
  <si>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</si>
  <si>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</si>
  <si>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</si>
  <si>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</si>
  <si>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</si>
  <si>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</si>
  <si>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</si>
  <si>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</si>
  <si>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</si>
  <si>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</si>
  <si>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</si>
  <si>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</si>
  <si>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</si>
  <si>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</si>
  <si>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</si>
  <si>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</si>
  <si>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</si>
  <si>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</si>
  <si>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</si>
  <si>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</si>
  <si>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</si>
  <si>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</si>
  <si>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</si>
  <si>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</si>
  <si>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</si>
  <si>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</si>
  <si>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</si>
  <si>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</si>
  <si>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</si>
  <si>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</si>
  <si>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</si>
  <si>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</si>
  <si>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</si>
  <si>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</si>
  <si>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</si>
  <si>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</si>
  <si>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</si>
  <si>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</si>
  <si>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</si>
  <si>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</si>
  <si>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</si>
  <si>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</si>
  <si>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</si>
  <si>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</si>
  <si>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</si>
  <si>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</si>
  <si>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</si>
  <si>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</si>
  <si>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</si>
  <si>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</si>
  <si>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</si>
  <si>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</si>
  <si>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</si>
  <si>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</si>
  <si>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</si>
  <si>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</si>
  <si>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</si>
  <si>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</si>
  <si>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</si>
  <si>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</si>
  <si>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</si>
  <si>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</si>
  <si>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</si>
  <si>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</si>
  <si>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</si>
  <si>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</si>
  <si>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</si>
  <si>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</si>
  <si>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</si>
  <si>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</si>
  <si>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</si>
  <si>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</si>
  <si>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</si>
  <si>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</si>
  <si>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</si>
  <si>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</si>
  <si>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</si>
  <si>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</si>
  <si>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</si>
  <si>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</si>
  <si>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</si>
  <si>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</si>
  <si>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</si>
  <si>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</si>
  <si>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</si>
  <si>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</si>
  <si>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</si>
  <si>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</si>
  <si>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</si>
  <si>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</si>
  <si>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</si>
  <si>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</si>
  <si>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</si>
  <si>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</si>
  <si>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</si>
  <si>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</si>
  <si>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</si>
  <si>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</si>
  <si>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</si>
  <si>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</si>
  <si>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</si>
  <si>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</si>
  <si>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</si>
  <si>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</si>
  <si>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</si>
  <si>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</si>
  <si>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</si>
  <si>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</si>
  <si>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</si>
  <si>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</si>
  <si>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</si>
  <si>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</si>
  <si>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</si>
  <si>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</si>
  <si>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</si>
  <si>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</si>
  <si>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</si>
  <si>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</si>
  <si>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</si>
  <si>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</si>
  <si>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</si>
  <si>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</si>
  <si>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</si>
  <si>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</si>
  <si>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</si>
  <si>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</si>
  <si>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</si>
  <si>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</si>
  <si>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</si>
  <si>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</si>
  <si>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</si>
  <si>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</si>
  <si>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</si>
  <si>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</si>
  <si>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</si>
  <si>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</si>
  <si>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</si>
  <si>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</si>
  <si>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</si>
  <si>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</si>
  <si>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</si>
  <si>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</si>
  <si>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</si>
  <si>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</si>
  <si>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</si>
  <si>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</si>
  <si>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</si>
  <si>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</si>
  <si>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</si>
  <si>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</si>
  <si>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</si>
  <si>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</si>
  <si>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</si>
  <si>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</si>
  <si>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</si>
  <si>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</si>
  <si>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</si>
  <si>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</si>
  <si>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</si>
  <si>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</si>
  <si>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</si>
  <si>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</si>
  <si>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</si>
  <si>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</si>
  <si>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</si>
  <si>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</si>
  <si>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</si>
  <si>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</si>
  <si>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</si>
  <si>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</si>
  <si>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</si>
  <si>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</si>
  <si>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</si>
  <si>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</si>
  <si>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</si>
  <si>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</si>
  <si>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</si>
  <si>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</si>
  <si>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</si>
  <si>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</si>
  <si>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</si>
  <si>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</si>
  <si>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</si>
  <si>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</si>
  <si>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</si>
  <si>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</si>
  <si>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</si>
  <si>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</si>
  <si>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</si>
  <si>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</si>
  <si>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</si>
  <si>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</si>
  <si>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</si>
  <si>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</si>
  <si>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</si>
  <si>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</si>
  <si>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</si>
  <si>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</si>
  <si>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</si>
  <si>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</si>
  <si>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</si>
  <si>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</si>
  <si>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</si>
  <si>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</si>
  <si>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</si>
  <si>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</si>
  <si>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</si>
  <si>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</si>
  <si>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</si>
  <si>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</si>
  <si>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</si>
  <si>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</si>
  <si>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</si>
  <si>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</si>
  <si>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</si>
  <si>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</si>
  <si>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</si>
  <si>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</si>
  <si>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</si>
  <si>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</si>
  <si>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</si>
  <si>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</si>
  <si>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</si>
  <si>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</si>
  <si>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</si>
  <si>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</si>
  <si>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</si>
  <si>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</si>
  <si>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</si>
  <si>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</si>
  <si>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</si>
  <si>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</si>
  <si>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</si>
  <si>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</si>
  <si>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</si>
  <si>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</si>
  <si>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</si>
  <si>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</si>
  <si>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</si>
  <si>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</si>
  <si>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</si>
  <si>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</si>
  <si>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</si>
  <si>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</si>
  <si>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</si>
  <si>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</si>
  <si>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</si>
  <si>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</si>
  <si>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</si>
  <si>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</si>
  <si>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</si>
  <si>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</si>
  <si>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</si>
  <si>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</si>
  <si>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</si>
  <si>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</si>
  <si>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</si>
  <si>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</si>
  <si>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</si>
  <si>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</si>
  <si>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</si>
  <si>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</si>
  <si>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</si>
  <si>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</si>
  <si>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</si>
  <si>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</si>
  <si>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</si>
  <si>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</si>
  <si>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</si>
  <si>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</si>
  <si>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</si>
  <si>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</si>
  <si>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</si>
  <si>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</si>
  <si>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</si>
  <si>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</si>
  <si>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</si>
  <si>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</si>
  <si>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</si>
  <si>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</si>
  <si>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</si>
  <si>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</si>
  <si>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</si>
  <si>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</si>
  <si>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</si>
  <si>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</si>
  <si>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</si>
  <si>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</si>
  <si>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</si>
  <si>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</si>
  <si>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</si>
  <si>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</si>
  <si>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</si>
  <si>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</si>
  <si>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</si>
  <si>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</si>
  <si>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</si>
  <si>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</si>
  <si>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</si>
  <si>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</si>
  <si>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</si>
  <si>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</si>
  <si>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</si>
  <si>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</si>
  <si>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</si>
  <si>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</si>
  <si>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</si>
  <si>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</si>
  <si>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</si>
  <si>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</si>
  <si>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</si>
  <si>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</si>
  <si>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</si>
  <si>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</si>
  <si>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</si>
  <si>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</si>
  <si>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</si>
  <si>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</si>
  <si>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</si>
  <si>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</si>
  <si>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</si>
  <si>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</si>
  <si>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</si>
  <si>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</si>
  <si>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</si>
  <si>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</si>
  <si>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</si>
  <si>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</si>
  <si>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</si>
  <si>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</si>
  <si>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</si>
  <si>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</si>
  <si>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</si>
  <si>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</si>
  <si>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</si>
  <si>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</si>
  <si>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</si>
  <si>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</si>
  <si>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</si>
  <si>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</si>
  <si>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</si>
  <si>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</si>
  <si>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</si>
  <si>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</si>
  <si>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</si>
  <si>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</si>
  <si>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</si>
  <si>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</si>
  <si>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</si>
  <si>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</si>
  <si>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</si>
  <si>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</si>
  <si>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</si>
  <si>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</si>
  <si>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</si>
  <si>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</si>
  <si>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</si>
  <si>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</si>
  <si>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</si>
  <si>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</si>
  <si>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</si>
  <si>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</si>
  <si>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</si>
  <si>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</si>
  <si>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</si>
  <si>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</si>
  <si>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</si>
  <si>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</si>
  <si>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</si>
  <si>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</si>
  <si>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</si>
  <si>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</si>
  <si>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</si>
  <si>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</si>
  <si>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</si>
  <si>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</si>
  <si>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</si>
  <si>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</si>
  <si>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</si>
  <si>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</si>
  <si>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</si>
  <si>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</si>
  <si>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</si>
  <si>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</si>
  <si>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</si>
  <si>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</si>
  <si>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</si>
  <si>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</si>
  <si>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</si>
  <si>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</si>
  <si>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</si>
  <si>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</si>
  <si>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</si>
  <si>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</si>
  <si>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</si>
  <si>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</si>
  <si>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</si>
  <si>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</si>
  <si>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</si>
  <si>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</si>
  <si>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</si>
  <si>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</si>
  <si>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</si>
  <si>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</si>
  <si>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</si>
  <si>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</si>
  <si>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</si>
  <si>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</si>
  <si>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</si>
  <si>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</si>
  <si>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</si>
  <si>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</si>
  <si>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</si>
  <si>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</si>
  <si>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</si>
  <si>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</si>
  <si>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</si>
  <si>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</si>
  <si>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</si>
  <si>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</si>
  <si>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</si>
  <si>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</si>
  <si>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</si>
  <si>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</si>
  <si>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</si>
  <si>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</si>
  <si>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</si>
  <si>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</si>
  <si>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</si>
  <si>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</si>
  <si>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</si>
  <si>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</si>
  <si>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</si>
  <si>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</si>
  <si>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</si>
  <si>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</si>
  <si>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</si>
  <si>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</si>
  <si>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</si>
  <si>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</si>
  <si>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</si>
  <si>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</si>
  <si>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</si>
  <si>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</si>
  <si>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</si>
  <si>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</si>
  <si>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</si>
  <si>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</si>
  <si>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</si>
  <si>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</si>
  <si>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</si>
  <si>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</si>
  <si>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</si>
  <si>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</si>
  <si>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</si>
  <si>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</si>
  <si>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</si>
  <si>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</si>
  <si>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</si>
  <si>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</si>
  <si>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</si>
  <si>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</si>
  <si>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</si>
  <si>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</si>
  <si>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</si>
  <si>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</si>
  <si>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</si>
  <si>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</si>
  <si>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</si>
  <si>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</si>
  <si>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</si>
  <si>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</si>
  <si>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</si>
  <si>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</si>
  <si>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</si>
  <si>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</si>
  <si>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</si>
  <si>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</si>
  <si>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</si>
  <si>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</si>
  <si>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</si>
  <si>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</si>
  <si>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</si>
  <si>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</si>
  <si>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</si>
  <si>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</si>
  <si>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</si>
  <si>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</si>
  <si>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</si>
  <si>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</si>
  <si>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</si>
  <si>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</si>
  <si>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</si>
  <si>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</si>
  <si>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</si>
  <si>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</si>
  <si>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</si>
  <si>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</si>
  <si>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</si>
  <si>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</si>
  <si>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</si>
  <si>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</si>
  <si>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</si>
  <si>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</si>
  <si>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</si>
  <si>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</si>
  <si>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</si>
  <si>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</si>
  <si>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</si>
  <si>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</si>
  <si>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</si>
  <si>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</si>
  <si>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</si>
  <si>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</si>
  <si>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</si>
  <si>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</si>
  <si>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</si>
  <si>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</si>
  <si>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</si>
  <si>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</si>
  <si>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</si>
  <si>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</si>
  <si>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</si>
  <si>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</si>
  <si>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</si>
  <si>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</si>
  <si>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</si>
  <si>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</si>
  <si>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</si>
  <si>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</si>
  <si>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</si>
  <si>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</si>
  <si>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</si>
  <si>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</si>
  <si>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</si>
  <si>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</si>
  <si>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</si>
  <si>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</si>
  <si>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</si>
  <si>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</si>
  <si>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</si>
  <si>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</si>
  <si>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</si>
  <si>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</si>
  <si>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</si>
  <si>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</si>
  <si>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</si>
  <si>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</si>
  <si>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</si>
  <si>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</si>
  <si>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</si>
  <si>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</si>
  <si>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</si>
  <si>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</si>
  <si>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</si>
  <si>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</si>
  <si>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</si>
  <si>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</si>
  <si>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</si>
  <si>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</si>
  <si>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</si>
  <si>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</si>
  <si>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</si>
  <si>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</si>
  <si>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</si>
  <si>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</si>
  <si>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</si>
  <si>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</si>
  <si>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</si>
  <si>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</si>
  <si>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</si>
  <si>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</si>
  <si>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</si>
  <si>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</si>
  <si>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</si>
  <si>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</si>
  <si>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</si>
  <si>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</si>
  <si>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</si>
  <si>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</si>
  <si>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</si>
  <si>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</si>
  <si>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</si>
  <si>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</si>
  <si>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</si>
  <si>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</si>
  <si>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</si>
  <si>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</si>
  <si>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</si>
  <si>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</si>
  <si>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</si>
  <si>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</si>
  <si>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</si>
  <si>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</si>
  <si>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</si>
  <si>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</si>
  <si>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</si>
  <si>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</si>
  <si>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</si>
  <si>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</si>
  <si>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</si>
  <si>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</si>
  <si>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</si>
  <si>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</si>
  <si>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</si>
  <si>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</si>
  <si>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</si>
  <si>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</si>
  <si>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</si>
  <si>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</si>
  <si>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</si>
  <si>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</si>
  <si>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</si>
  <si>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</si>
  <si>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</si>
  <si>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</si>
  <si>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</si>
  <si>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</si>
  <si>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</si>
  <si>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</si>
  <si>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</si>
  <si>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</si>
  <si>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</si>
  <si>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</si>
  <si>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</si>
  <si>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</si>
  <si>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</si>
  <si>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</si>
  <si>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</si>
  <si>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</si>
  <si>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</si>
  <si>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</si>
  <si>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</si>
  <si>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</si>
  <si>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</si>
  <si>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</si>
  <si>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</si>
  <si>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</si>
  <si>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</si>
  <si>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</si>
  <si>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</si>
  <si>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</si>
  <si>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</si>
  <si>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</si>
  <si>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</si>
  <si>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</si>
  <si>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</si>
  <si>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</si>
  <si>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</si>
  <si>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</si>
  <si>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</si>
  <si>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</si>
  <si>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</si>
  <si>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</si>
  <si>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</si>
  <si>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</si>
  <si>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</si>
  <si>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</si>
  <si>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</si>
  <si>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</si>
  <si>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</si>
  <si>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</si>
  <si>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</si>
  <si>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</si>
  <si>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</si>
  <si>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</si>
  <si>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</si>
  <si>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</si>
  <si>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</si>
  <si>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</si>
  <si>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</si>
  <si>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</si>
  <si>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</si>
  <si>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</si>
  <si>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</si>
  <si>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</si>
  <si>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</si>
  <si>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</si>
  <si>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</si>
  <si>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</si>
  <si>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</si>
  <si>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</si>
  <si>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</si>
  <si>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</si>
  <si>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</si>
  <si>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</si>
  <si>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</si>
  <si>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</si>
  <si>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</si>
  <si>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</si>
  <si>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</si>
  <si>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</si>
  <si>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</si>
  <si>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</si>
  <si>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</si>
  <si>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</si>
  <si>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</si>
  <si>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</si>
  <si>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</si>
  <si>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</si>
  <si>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</si>
  <si>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</si>
  <si>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</si>
  <si>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</si>
  <si>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</si>
  <si>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</si>
  <si>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</si>
  <si>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</si>
  <si>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</si>
  <si>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</si>
  <si>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</si>
  <si>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</si>
  <si>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</si>
  <si>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</si>
  <si>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</si>
  <si>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</si>
  <si>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</si>
  <si>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</si>
  <si>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</si>
  <si>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</si>
  <si>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</si>
  <si>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</si>
  <si>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</si>
  <si>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</si>
  <si>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</si>
  <si>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</si>
  <si>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</si>
  <si>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</si>
  <si>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</si>
  <si>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</si>
  <si>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</si>
  <si>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</si>
  <si>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</si>
  <si>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</si>
  <si>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</si>
  <si>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</si>
  <si>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</si>
  <si>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</si>
  <si>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</si>
  <si>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</si>
  <si>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</si>
  <si>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</si>
  <si>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</si>
  <si>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</si>
  <si>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</si>
  <si>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</si>
  <si>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</si>
  <si>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</si>
  <si>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</si>
  <si>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</si>
  <si>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</si>
  <si>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</si>
  <si>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</si>
  <si>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</si>
  <si>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</si>
  <si>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</si>
  <si>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</si>
  <si>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</si>
  <si>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</si>
  <si>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</si>
  <si>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</si>
  <si>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</si>
  <si>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</si>
  <si>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</si>
  <si>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</si>
  <si>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</si>
  <si>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</si>
  <si>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</si>
  <si>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</si>
  <si>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</si>
  <si>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</si>
  <si>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</si>
  <si>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</si>
  <si>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</si>
  <si>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</si>
  <si>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</si>
  <si>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</si>
  <si>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</si>
  <si>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</si>
  <si>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</si>
  <si>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</si>
  <si>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</si>
  <si>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</si>
  <si>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</si>
  <si>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</si>
  <si>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</si>
  <si>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</si>
  <si>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</si>
  <si>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</si>
  <si>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</si>
  <si>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</si>
  <si>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</si>
  <si>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</si>
  <si>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</si>
  <si>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</si>
  <si>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</si>
  <si>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</si>
  <si>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</si>
  <si>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</si>
  <si>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</si>
  <si>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</si>
  <si>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</si>
  <si>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</si>
  <si>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</si>
  <si>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</si>
  <si>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</si>
  <si>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</si>
  <si>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</si>
  <si>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</si>
  <si>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</si>
  <si>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</si>
  <si>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</si>
  <si>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</si>
  <si>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</si>
  <si>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</si>
  <si>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</si>
  <si>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</si>
  <si>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</si>
  <si>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</si>
  <si>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</si>
  <si>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</si>
  <si>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</si>
  <si>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</si>
  <si>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</si>
  <si>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</si>
  <si>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</si>
  <si>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</si>
  <si>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</si>
  <si>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</si>
  <si>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</si>
  <si>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</si>
  <si>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</si>
  <si>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</si>
  <si>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</si>
  <si>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</si>
  <si>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</si>
  <si>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</si>
  <si>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</si>
  <si>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</si>
  <si>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</si>
  <si>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</si>
  <si>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</si>
  <si>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</si>
  <si>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</si>
  <si>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</si>
  <si>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</si>
  <si>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</si>
  <si>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</si>
  <si>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</si>
  <si>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</si>
  <si>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</si>
  <si>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</si>
  <si>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</si>
  <si>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</si>
  <si>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</si>
  <si>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</si>
  <si>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</si>
  <si>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</si>
  <si>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</si>
  <si>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</si>
  <si>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</si>
  <si>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</si>
  <si>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</si>
  <si>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</si>
  <si>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</si>
  <si>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</si>
  <si>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</si>
  <si>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</si>
  <si>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</si>
  <si>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</si>
  <si>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</si>
  <si>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</si>
  <si>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</si>
  <si>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</si>
  <si>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</si>
  <si>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</si>
  <si>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</si>
  <si>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</si>
  <si>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</si>
  <si>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</si>
  <si>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</si>
  <si>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</si>
  <si>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</si>
  <si>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</si>
  <si>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</si>
  <si>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</si>
  <si>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</si>
  <si>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</si>
  <si>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</si>
  <si>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</si>
  <si>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</si>
  <si>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</si>
  <si>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</si>
  <si>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</si>
  <si>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</si>
  <si>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</si>
  <si>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</si>
  <si>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</si>
  <si>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</si>
  <si>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</si>
  <si>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</si>
  <si>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</si>
  <si>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</si>
  <si>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</si>
  <si>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</si>
  <si>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</si>
  <si>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</si>
  <si>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</si>
  <si>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</si>
  <si>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</si>
  <si>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</si>
  <si>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</si>
  <si>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</si>
  <si>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</si>
  <si>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</si>
  <si>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</si>
  <si>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</si>
  <si>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</si>
  <si>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</si>
  <si>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</si>
  <si>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</si>
  <si>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</si>
  <si>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</si>
  <si>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</si>
  <si>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</si>
  <si>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</si>
  <si>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</si>
  <si>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</si>
  <si>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</si>
  <si>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</si>
  <si>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</si>
  <si>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</si>
  <si>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</si>
  <si>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</si>
  <si>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</si>
  <si>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</si>
  <si>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</si>
  <si>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</si>
  <si>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</si>
  <si>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</si>
  <si>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</si>
  <si>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</si>
  <si>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</si>
  <si>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</si>
  <si>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</si>
  <si>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</si>
  <si>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</si>
  <si>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</si>
  <si>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</si>
  <si>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</si>
  <si>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</si>
  <si>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</si>
  <si>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</si>
  <si>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</si>
  <si>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</si>
  <si>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</si>
  <si>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</si>
  <si>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</si>
  <si>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</si>
  <si>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</si>
  <si>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</si>
  <si>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</si>
  <si>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</si>
  <si>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</si>
  <si>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</si>
  <si>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</si>
  <si>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</si>
  <si>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</si>
  <si>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</si>
  <si>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</si>
  <si>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</si>
  <si>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</si>
  <si>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</si>
  <si>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</si>
  <si>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</si>
  <si>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</si>
  <si>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</si>
  <si>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</si>
  <si>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</si>
  <si>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</si>
  <si>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</si>
  <si>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</si>
  <si>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</si>
  <si>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</si>
  <si>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</si>
  <si>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</si>
  <si>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</si>
  <si>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</si>
  <si>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</si>
  <si>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</si>
  <si>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</si>
  <si>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</si>
  <si>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</si>
  <si>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</si>
  <si>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</si>
  <si>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</si>
  <si>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</si>
  <si>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</si>
  <si>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</si>
  <si>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</si>
  <si>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</si>
  <si>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</si>
  <si>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</si>
  <si>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</si>
  <si>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</si>
  <si>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</si>
  <si>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</si>
  <si>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</si>
  <si>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</si>
  <si>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</si>
  <si>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</si>
  <si>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</si>
  <si>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</si>
  <si>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</si>
  <si>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</si>
  <si>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</si>
  <si>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</si>
  <si>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</si>
  <si>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</si>
  <si>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</si>
  <si>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</si>
  <si>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</si>
  <si>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</si>
  <si>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</si>
  <si>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</si>
  <si>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</si>
  <si>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</si>
  <si>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</si>
  <si>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</si>
  <si>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</si>
  <si>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</si>
  <si>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</si>
  <si>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</si>
  <si>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</si>
  <si>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</si>
  <si>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</si>
  <si>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</si>
  <si>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</si>
  <si>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</si>
  <si>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</si>
  <si>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</si>
  <si>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</si>
  <si>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</si>
  <si>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</si>
  <si>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</si>
  <si>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</si>
  <si>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</si>
  <si>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</si>
  <si>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</si>
  <si>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</si>
  <si>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</si>
  <si>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</si>
  <si>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</si>
  <si>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</si>
  <si>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</si>
  <si>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</si>
  <si>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</si>
  <si>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</si>
  <si>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</si>
  <si>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</si>
  <si>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</si>
  <si>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</si>
  <si>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</si>
  <si>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</si>
  <si>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</si>
  <si>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</si>
  <si>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</si>
  <si>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</si>
  <si>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</si>
  <si>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</si>
  <si>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</si>
  <si>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</si>
  <si>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</si>
  <si>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</si>
  <si>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</si>
  <si>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</si>
  <si>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</si>
  <si>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</si>
  <si>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</si>
  <si>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</si>
  <si>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</si>
  <si>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</si>
  <si>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</si>
  <si>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</si>
  <si>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</si>
  <si>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</si>
  <si>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</si>
  <si>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</si>
  <si>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</si>
  <si>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</si>
  <si>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</si>
  <si>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</si>
  <si>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</si>
  <si>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</si>
  <si>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</si>
  <si>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</si>
  <si>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</si>
  <si>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</si>
  <si>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</si>
  <si>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</si>
  <si>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</si>
  <si>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</si>
  <si>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</si>
  <si>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</si>
  <si>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</si>
  <si>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</si>
  <si>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</si>
  <si>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</si>
  <si>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</si>
  <si>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</si>
  <si>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</si>
  <si>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</si>
  <si>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</si>
  <si>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</si>
  <si>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</si>
  <si>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</si>
  <si>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</si>
  <si>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</si>
  <si>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</si>
  <si>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</si>
  <si>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</si>
  <si>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</si>
  <si>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</si>
  <si>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</si>
  <si>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</si>
  <si>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</si>
  <si>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</si>
  <si>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</si>
  <si>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</si>
  <si>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</si>
  <si>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</si>
  <si>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</si>
  <si>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</si>
  <si>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</si>
  <si>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</si>
  <si>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</si>
  <si>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</si>
  <si>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</si>
  <si>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</si>
  <si>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</si>
  <si>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</si>
  <si>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</si>
  <si>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</si>
  <si>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</si>
  <si>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</si>
  <si>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</si>
  <si>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</si>
  <si>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</si>
  <si>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</si>
  <si>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</si>
  <si>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</si>
  <si>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</si>
  <si>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</si>
  <si>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</si>
  <si>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</si>
  <si>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</si>
  <si>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</si>
  <si>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</si>
  <si>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</si>
  <si>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</si>
  <si>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</si>
  <si>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</si>
  <si>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</si>
  <si>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</si>
  <si>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</si>
  <si>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</si>
  <si>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</si>
  <si>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</si>
  <si>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</si>
  <si>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</si>
  <si>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</si>
  <si>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</si>
  <si>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</si>
  <si>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</si>
  <si>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</si>
  <si>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</si>
  <si>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</si>
  <si>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</si>
  <si>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</si>
  <si>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</si>
  <si>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</si>
  <si>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</si>
  <si>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</si>
  <si>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</si>
  <si>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</si>
  <si>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</si>
  <si>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</si>
  <si>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</si>
  <si>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</si>
  <si>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</si>
  <si>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</si>
  <si>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</si>
  <si>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</si>
  <si>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</si>
  <si>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</si>
  <si>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</si>
  <si>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</si>
  <si>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</si>
  <si>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</si>
  <si>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</si>
  <si>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</si>
  <si>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</si>
  <si>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</si>
  <si>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</si>
  <si>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</si>
  <si>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</si>
  <si>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</si>
  <si>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</si>
  <si>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</si>
  <si>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</si>
  <si>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</si>
  <si>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</si>
  <si>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</si>
  <si>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</si>
  <si>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</si>
  <si>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</si>
  <si>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</si>
  <si>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</si>
  <si>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</si>
  <si>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</si>
  <si>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</si>
  <si>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</si>
  <si>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</si>
  <si>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</si>
  <si>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</si>
  <si>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</si>
  <si>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</si>
  <si>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</si>
  <si>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</si>
  <si>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</si>
  <si>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</si>
  <si>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</si>
  <si>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</si>
  <si>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</si>
  <si>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</si>
  <si>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</si>
  <si>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</si>
  <si>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</si>
  <si>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</si>
  <si>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</si>
  <si>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</si>
  <si>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</si>
  <si>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</si>
  <si>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</si>
  <si>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</si>
  <si>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</si>
  <si>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</si>
  <si>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</si>
  <si>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</si>
  <si>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</si>
  <si>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</si>
  <si>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</si>
  <si>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</si>
  <si>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</si>
  <si>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</si>
  <si>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</si>
  <si>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</si>
  <si>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</si>
  <si>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</si>
  <si>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</si>
  <si>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</si>
  <si>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</si>
  <si>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</si>
  <si>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</si>
  <si>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</si>
  <si>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</si>
  <si>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</si>
  <si>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</si>
  <si>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</si>
  <si>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</si>
  <si>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</si>
  <si>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</si>
  <si>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</si>
  <si>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</si>
  <si>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</si>
  <si>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</si>
  <si>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</si>
  <si>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</si>
  <si>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</si>
  <si>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</si>
  <si>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</si>
  <si>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</si>
  <si>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</si>
  <si>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</si>
  <si>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</si>
  <si>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</si>
  <si>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</si>
  <si>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</si>
  <si>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</si>
  <si>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</si>
  <si>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</si>
  <si>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</si>
  <si>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</si>
  <si>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</si>
  <si>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</si>
  <si>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</si>
  <si>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</si>
  <si>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</si>
  <si>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</si>
  <si>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</si>
  <si>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</si>
  <si>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</si>
  <si>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</si>
  <si>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</si>
  <si>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</si>
  <si>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</si>
  <si>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</si>
  <si>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</si>
  <si>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</si>
  <si>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</si>
  <si>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</si>
  <si>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</si>
  <si>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</si>
  <si>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</si>
  <si>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</si>
  <si>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</si>
  <si>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</si>
  <si>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</si>
  <si>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</si>
  <si>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</si>
  <si>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</si>
  <si>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</si>
  <si>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</si>
  <si>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</si>
  <si>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</si>
  <si>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</si>
  <si>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</si>
  <si>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</si>
  <si>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</si>
  <si>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</si>
  <si>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</si>
  <si>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</si>
  <si>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</si>
  <si>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</si>
  <si>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</si>
  <si>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</si>
  <si>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</si>
  <si>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</si>
  <si>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</si>
  <si>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</si>
  <si>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</si>
  <si>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</si>
  <si>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</si>
  <si>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</si>
  <si>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</si>
  <si>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</si>
  <si>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</si>
  <si>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</si>
  <si>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</si>
  <si>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</si>
  <si>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</si>
  <si>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</si>
  <si>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</si>
  <si>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</si>
  <si>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</si>
  <si>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</si>
  <si>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</si>
  <si>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</si>
  <si>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</si>
  <si>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</si>
  <si>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</si>
  <si>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</si>
  <si>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</si>
  <si>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</si>
  <si>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</si>
  <si>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</si>
  <si>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</si>
  <si>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</si>
  <si>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</si>
  <si>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</si>
  <si>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</si>
  <si>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</si>
  <si>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</si>
  <si>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</si>
  <si>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</si>
  <si>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</si>
  <si>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</si>
  <si>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</si>
  <si>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</si>
  <si>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</si>
  <si>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</si>
  <si>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</si>
  <si>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</si>
  <si>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</si>
  <si>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</si>
  <si>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</si>
  <si>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</si>
  <si>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</si>
  <si>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</si>
  <si>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</si>
  <si>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</si>
  <si>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</si>
  <si>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</si>
  <si>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</si>
  <si>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</si>
  <si>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</si>
  <si>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</si>
  <si>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</si>
  <si>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</si>
  <si>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</si>
  <si>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</si>
  <si>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</si>
  <si>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</si>
  <si>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</si>
  <si>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</si>
  <si>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</si>
  <si>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</si>
  <si>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</si>
  <si>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</si>
  <si>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</si>
  <si>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</si>
  <si>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</si>
  <si>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</si>
  <si>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</si>
  <si>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</si>
  <si>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</si>
  <si>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</si>
  <si>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</si>
  <si>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</si>
  <si>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</si>
  <si>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</si>
  <si>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</si>
  <si>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</si>
  <si>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</si>
  <si>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</si>
  <si>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</si>
  <si>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</si>
  <si>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</si>
  <si>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</si>
  <si>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</si>
  <si>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</si>
  <si>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</si>
  <si>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</si>
  <si>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</si>
  <si>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</si>
  <si>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</si>
  <si>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</si>
  <si>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</si>
  <si>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</si>
  <si>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</si>
  <si>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</si>
  <si>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</si>
  <si>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</si>
  <si>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</si>
  <si>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</si>
  <si>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</si>
  <si>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</si>
  <si>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</si>
  <si>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</si>
  <si>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</si>
  <si>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</si>
  <si>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</si>
  <si>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</si>
  <si>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</si>
  <si>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</si>
  <si>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</si>
  <si>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</si>
  <si>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</si>
  <si>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</si>
  <si>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</si>
  <si>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</si>
  <si>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</si>
  <si>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</si>
  <si>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</si>
  <si>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</si>
  <si>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</si>
  <si>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</si>
  <si>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</si>
  <si>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</si>
  <si>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</si>
  <si>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</si>
  <si>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</si>
  <si>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</si>
  <si>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</si>
  <si>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</si>
  <si>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</si>
  <si>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</si>
  <si>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</si>
  <si>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</si>
  <si>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</si>
  <si>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</si>
  <si>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</si>
  <si>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</si>
  <si>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</si>
  <si>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</si>
  <si>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</si>
  <si>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</si>
  <si>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</si>
  <si>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</si>
  <si>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</si>
  <si>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</si>
  <si>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</si>
  <si>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</si>
  <si>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</si>
  <si>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</si>
  <si>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</si>
  <si>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</si>
  <si>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</si>
  <si>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</si>
  <si>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</si>
  <si>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</si>
  <si>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</si>
  <si>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</si>
  <si>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</si>
  <si>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</si>
  <si>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</si>
  <si>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</si>
  <si>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</si>
  <si>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</si>
  <si>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</si>
  <si>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</si>
  <si>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</si>
  <si>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</si>
  <si>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</si>
  <si>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</si>
  <si>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</si>
  <si>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</si>
  <si>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</si>
  <si>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</si>
  <si>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</si>
  <si>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</si>
  <si>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</si>
  <si>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</si>
  <si>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</si>
  <si>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</si>
  <si>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</si>
  <si>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</si>
  <si>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</si>
  <si>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</si>
  <si>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</si>
  <si>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</si>
  <si>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</si>
  <si>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</si>
  <si>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</si>
  <si>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</si>
  <si>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</si>
  <si>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</si>
  <si>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</si>
  <si>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</si>
  <si>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</si>
  <si>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</si>
  <si>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</si>
  <si>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</si>
  <si>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</si>
  <si>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</si>
  <si>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</si>
  <si>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</si>
  <si>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</si>
  <si>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</si>
  <si>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</si>
  <si>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</si>
  <si>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</si>
  <si>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</si>
  <si>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</si>
  <si>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</si>
  <si>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</si>
  <si>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</si>
  <si>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</si>
  <si>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</si>
  <si>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</si>
  <si>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</si>
  <si>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</si>
  <si>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</si>
  <si>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</si>
  <si>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</si>
  <si>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</si>
  <si>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</si>
  <si>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</si>
  <si>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</si>
  <si>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</si>
  <si>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</si>
  <si>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</si>
  <si>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</si>
  <si>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</si>
  <si>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</si>
  <si>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</si>
  <si>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</si>
  <si>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</si>
  <si>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</si>
  <si>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</si>
  <si>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</si>
  <si>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</si>
  <si>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</si>
  <si>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</si>
  <si>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</si>
  <si>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</si>
  <si>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</si>
  <si>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</si>
  <si>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</si>
  <si>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</si>
  <si>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</si>
  <si>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</si>
  <si>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</si>
  <si>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</si>
  <si>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</si>
  <si>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</si>
  <si>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</si>
  <si>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</si>
  <si>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</si>
  <si>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</si>
  <si>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</si>
  <si>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</si>
  <si>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</si>
  <si>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</si>
  <si>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</si>
  <si>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</si>
  <si>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</si>
  <si>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</si>
  <si>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</si>
  <si>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</si>
  <si>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</si>
  <si>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</si>
  <si>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</si>
  <si>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</si>
  <si>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</si>
  <si>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</si>
  <si>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</si>
  <si>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</si>
  <si>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</si>
  <si>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</si>
  <si>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</si>
  <si>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</si>
  <si>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</si>
  <si>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</si>
  <si>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</si>
  <si>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</si>
  <si>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</si>
  <si>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</si>
  <si>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</si>
  <si>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</si>
  <si>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</si>
  <si>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</si>
  <si>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</si>
  <si>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</si>
  <si>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</si>
  <si>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</si>
  <si>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</si>
  <si>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</si>
  <si>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</si>
  <si>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</si>
  <si>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</si>
  <si>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</si>
  <si>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</si>
  <si>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</si>
  <si>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</si>
  <si>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</si>
  <si>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</si>
  <si>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</si>
  <si>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</si>
  <si>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</si>
  <si>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</si>
  <si>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</si>
  <si>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</si>
  <si>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</si>
  <si>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</si>
  <si>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</si>
  <si>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</si>
  <si>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</si>
  <si>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</si>
  <si>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</si>
  <si>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</si>
  <si>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</si>
  <si>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</si>
  <si>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</si>
  <si>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</si>
  <si>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</si>
  <si>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</si>
  <si>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</si>
  <si>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</si>
  <si>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</si>
  <si>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</si>
  <si>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</si>
  <si>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</si>
  <si>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</si>
  <si>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</si>
  <si>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</si>
  <si>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</si>
  <si>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</si>
  <si>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</si>
  <si>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</si>
  <si>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</si>
  <si>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</si>
  <si>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</si>
  <si>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</si>
  <si>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</si>
  <si>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</si>
  <si>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</si>
  <si>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</si>
  <si>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</si>
  <si>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</si>
  <si>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</si>
  <si>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</si>
  <si>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</si>
  <si>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</si>
  <si>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</si>
  <si>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</si>
  <si>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</si>
  <si>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</si>
  <si>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</si>
  <si>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</si>
  <si>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</si>
  <si>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</si>
  <si>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</si>
  <si>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</si>
  <si>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</si>
  <si>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</si>
  <si>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</si>
  <si>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</si>
  <si>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</si>
  <si>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</si>
  <si>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</si>
  <si>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</si>
  <si>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</si>
  <si>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</si>
  <si>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</si>
  <si>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</si>
  <si>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</si>
  <si>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</si>
  <si>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</si>
  <si>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</si>
  <si>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</si>
  <si>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</si>
  <si>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</si>
  <si>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</si>
  <si>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</si>
  <si>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</si>
  <si>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</si>
  <si>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</si>
  <si>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</si>
  <si>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</si>
  <si>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</si>
  <si>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</si>
  <si>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</si>
  <si>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</si>
  <si>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</si>
  <si>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</si>
  <si>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</si>
  <si>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</si>
  <si>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</si>
  <si>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</si>
  <si>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</si>
  <si>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</si>
  <si>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</si>
  <si>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</si>
  <si>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</si>
  <si>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</si>
  <si>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</si>
  <si>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</si>
  <si>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</si>
  <si>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</si>
  <si>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</si>
  <si>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</si>
  <si>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</si>
  <si>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</si>
  <si>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</si>
  <si>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</si>
  <si>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</si>
  <si>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</si>
  <si>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</si>
  <si>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</si>
  <si>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</si>
  <si>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</si>
  <si>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</si>
  <si>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</si>
  <si>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</si>
  <si>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</si>
  <si>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</si>
  <si>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</si>
  <si>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</si>
  <si>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</si>
  <si>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</si>
  <si>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</si>
  <si>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</si>
  <si>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</si>
  <si>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</si>
  <si>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</si>
  <si>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</si>
  <si>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</si>
  <si>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</si>
  <si>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</si>
  <si>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</si>
  <si>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</si>
  <si>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</si>
  <si>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</si>
  <si>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</si>
  <si>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</si>
  <si>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</si>
  <si>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</si>
  <si>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</si>
  <si>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</si>
  <si>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</si>
  <si>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</si>
  <si>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</si>
  <si>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</si>
  <si>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</si>
  <si>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</si>
  <si>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</si>
  <si>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</si>
  <si>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</si>
  <si>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</si>
  <si>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</si>
  <si>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</si>
  <si>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</si>
  <si>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</si>
  <si>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</si>
  <si>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</si>
  <si>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</si>
  <si>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</si>
  <si>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</si>
  <si>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</si>
  <si>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</si>
  <si>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</si>
  <si>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</si>
  <si>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</si>
  <si>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</si>
  <si>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</si>
  <si>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</si>
  <si>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</si>
  <si>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</si>
  <si>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</si>
  <si>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</si>
  <si>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</si>
  <si>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</si>
  <si>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</si>
  <si>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</si>
  <si>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</si>
  <si>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</si>
  <si>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</si>
  <si>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</si>
  <si>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</si>
  <si>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</si>
  <si>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</si>
  <si>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</si>
  <si>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</si>
  <si>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</si>
  <si>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</si>
  <si>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</si>
  <si>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</si>
  <si>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</si>
  <si>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</si>
  <si>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</si>
  <si>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</si>
  <si>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</si>
  <si>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</si>
  <si>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</si>
  <si>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</si>
  <si>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</si>
  <si>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</si>
  <si>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</si>
  <si>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</si>
  <si>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</si>
  <si>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</si>
  <si>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</si>
  <si>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</si>
  <si>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</si>
  <si>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</si>
  <si>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</si>
  <si>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</si>
  <si>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</si>
  <si>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</si>
  <si>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</si>
  <si>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</si>
  <si>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</si>
  <si>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</si>
  <si>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</si>
  <si>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</si>
  <si>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</si>
  <si>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</si>
  <si>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</si>
  <si>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</si>
  <si>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</si>
  <si>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</si>
  <si>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</si>
  <si>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</si>
  <si>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</si>
  <si>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</si>
  <si>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</si>
  <si>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</si>
  <si>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</si>
  <si>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</si>
  <si>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</si>
  <si>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</si>
  <si>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</si>
  <si>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</si>
  <si>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</si>
  <si>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</si>
  <si>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</si>
  <si>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</si>
  <si>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</si>
  <si>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</si>
  <si>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</si>
  <si>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</si>
  <si>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</si>
  <si>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</si>
  <si>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</si>
  <si>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</si>
  <si>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</si>
  <si>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</si>
  <si>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</si>
  <si>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</si>
  <si>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</si>
  <si>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</si>
  <si>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</si>
  <si>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</si>
  <si>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</si>
  <si>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</si>
  <si>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</si>
  <si>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</si>
  <si>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</si>
  <si>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</si>
  <si>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</si>
  <si>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</si>
  <si>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</si>
  <si>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</si>
  <si>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</si>
  <si>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</si>
  <si>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</si>
  <si>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</si>
  <si>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</si>
  <si>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</si>
  <si>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</si>
  <si>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</si>
  <si>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</si>
  <si>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</si>
  <si>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</si>
  <si>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</si>
  <si>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</si>
  <si>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</si>
  <si>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</si>
  <si>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</si>
  <si>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</si>
  <si>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</si>
  <si>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</si>
  <si>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</si>
  <si>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</si>
  <si>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</si>
  <si>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</si>
  <si>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</si>
  <si>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</si>
  <si>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</si>
  <si>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</si>
  <si>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</si>
  <si>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</si>
  <si>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</si>
  <si>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</si>
  <si>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</si>
  <si>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</si>
  <si>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</si>
  <si>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</si>
  <si>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</si>
  <si>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</si>
  <si>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</si>
  <si>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</si>
  <si>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</si>
  <si>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</si>
  <si>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</si>
  <si>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</si>
  <si>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</si>
  <si>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</si>
  <si>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</si>
  <si>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</si>
  <si>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</si>
  <si>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</si>
  <si>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</si>
  <si>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</si>
  <si>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</si>
  <si>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</si>
  <si>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</si>
  <si>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</si>
  <si>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</si>
  <si>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</si>
  <si>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</si>
  <si>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</si>
  <si>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</si>
  <si>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</si>
  <si>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</si>
  <si>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</si>
  <si>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</si>
  <si>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</si>
  <si>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</si>
  <si>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</si>
  <si>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</si>
  <si>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</si>
  <si>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</si>
  <si>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</si>
  <si>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</si>
  <si>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</si>
  <si>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</si>
  <si>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</si>
  <si>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</si>
  <si>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</si>
  <si>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</si>
  <si>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</si>
  <si>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</si>
  <si>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</si>
  <si>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</si>
  <si>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</si>
  <si>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</si>
  <si>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</si>
  <si>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</si>
  <si>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</si>
  <si>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</si>
  <si>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</si>
  <si>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</si>
  <si>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</si>
  <si>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</si>
  <si>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</si>
  <si>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</si>
  <si>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</si>
  <si>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</si>
  <si>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</si>
  <si>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</si>
  <si>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</si>
  <si>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</si>
  <si>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</si>
  <si>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</si>
  <si>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</si>
  <si>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</si>
  <si>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</si>
  <si>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</si>
  <si>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</si>
  <si>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</si>
  <si>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</si>
  <si>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</si>
  <si>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</si>
  <si>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</si>
  <si>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</si>
  <si>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</si>
  <si>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</si>
  <si>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</si>
  <si>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</si>
  <si>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</si>
  <si>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</si>
  <si>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</si>
  <si>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</si>
  <si>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</si>
  <si>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</si>
  <si>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</si>
  <si>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</si>
  <si>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</si>
  <si>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</si>
  <si>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</si>
  <si>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</si>
  <si>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</si>
  <si>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</si>
  <si>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</si>
  <si>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</si>
  <si>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</si>
  <si>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</si>
  <si>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</si>
  <si>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</si>
  <si>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</si>
  <si>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</si>
  <si>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</si>
  <si>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</si>
  <si>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</si>
  <si>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</si>
  <si>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</si>
  <si>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</si>
  <si>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</si>
  <si>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</si>
  <si>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</si>
  <si>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</si>
  <si>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</si>
  <si>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</si>
  <si>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</si>
  <si>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</si>
  <si>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</si>
  <si>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</si>
  <si>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</si>
  <si>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</si>
  <si>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</si>
  <si>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</si>
  <si>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</si>
  <si>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</si>
  <si>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</si>
  <si>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</si>
  <si>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</si>
  <si>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</si>
  <si>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</si>
  <si>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</si>
  <si>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</si>
  <si>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</si>
  <si>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</si>
  <si>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</si>
  <si>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</si>
  <si>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</si>
  <si>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</si>
  <si>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</si>
  <si>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</si>
  <si>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</si>
  <si>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</si>
  <si>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</si>
  <si>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</si>
  <si>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</si>
  <si>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</si>
  <si>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</si>
  <si>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</si>
  <si>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</si>
  <si>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</si>
  <si>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</si>
  <si>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</si>
  <si>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</si>
  <si>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</si>
  <si>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</si>
  <si>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</si>
  <si>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</si>
  <si>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</si>
  <si>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</si>
  <si>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</si>
  <si>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</si>
  <si>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</si>
  <si>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</si>
  <si>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</si>
  <si>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</si>
  <si>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</si>
  <si>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</si>
  <si>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</si>
  <si>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</si>
  <si>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</si>
  <si>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</si>
  <si>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</si>
  <si>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</si>
  <si>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</si>
  <si>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</si>
  <si>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</si>
  <si>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</si>
  <si>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</si>
  <si>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</si>
  <si>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</si>
  <si>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</si>
  <si>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</si>
  <si>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</si>
  <si>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</si>
  <si>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</si>
  <si>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</si>
  <si>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</si>
  <si>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</si>
  <si>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</si>
  <si>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</si>
  <si>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</si>
  <si>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</si>
  <si>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</si>
  <si>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</si>
  <si>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</si>
  <si>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</si>
  <si>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</si>
  <si>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</si>
  <si>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</si>
  <si>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</si>
  <si>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</si>
  <si>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</si>
  <si>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</si>
  <si>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</si>
  <si>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</si>
  <si>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</si>
  <si>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</si>
  <si>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</si>
  <si>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</si>
  <si>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</si>
  <si>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</si>
  <si>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</si>
  <si>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</si>
  <si>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</si>
  <si>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</si>
  <si>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</si>
  <si>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</si>
  <si>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</si>
  <si>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</si>
  <si>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</si>
  <si>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</si>
  <si>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</si>
  <si>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</si>
  <si>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</si>
  <si>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</si>
  <si>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</si>
  <si>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</si>
  <si>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</si>
  <si>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</si>
  <si>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</si>
  <si>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</si>
  <si>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</si>
  <si>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</si>
  <si>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</si>
  <si>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</si>
  <si>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</si>
  <si>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</si>
  <si>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</si>
  <si>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</si>
  <si>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</si>
  <si>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</si>
  <si>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</si>
  <si>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</si>
  <si>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</si>
  <si>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</si>
  <si>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</si>
  <si>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</si>
  <si>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</si>
  <si>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</si>
  <si>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</si>
  <si>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</si>
  <si>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</si>
  <si>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</si>
  <si>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</si>
  <si>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</si>
  <si>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</si>
  <si>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</si>
  <si>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</si>
  <si>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</si>
  <si>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</si>
  <si>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</si>
  <si>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</si>
  <si>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</si>
  <si>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</si>
  <si>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</si>
  <si>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</si>
  <si>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</si>
  <si>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</si>
  <si>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</si>
  <si>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</si>
  <si>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</si>
  <si>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</si>
  <si>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</si>
  <si>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</si>
  <si>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</si>
  <si>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</si>
  <si>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</si>
  <si>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</si>
  <si>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</si>
  <si>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</si>
  <si>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</si>
  <si>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</si>
  <si>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</si>
  <si>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</si>
  <si>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</si>
  <si>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</si>
  <si>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</si>
  <si>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</si>
  <si>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</si>
  <si>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</si>
  <si>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</si>
  <si>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</si>
  <si>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</si>
  <si>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</si>
  <si>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</si>
  <si>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</si>
  <si>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</si>
  <si>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</si>
  <si>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</si>
  <si>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</si>
  <si>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</si>
  <si>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</si>
  <si>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</si>
  <si>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</si>
  <si>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</si>
  <si>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</si>
  <si>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</si>
  <si>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</si>
  <si>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</si>
  <si>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</si>
  <si>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</si>
  <si>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</si>
  <si>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</si>
  <si>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</si>
  <si>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</si>
  <si>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</si>
  <si>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</si>
  <si>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</si>
  <si>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</si>
  <si>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</si>
  <si>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</si>
  <si>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</si>
  <si>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</si>
  <si>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</si>
  <si>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</si>
  <si>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</si>
  <si>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</si>
  <si>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</si>
  <si>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</si>
  <si>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</si>
  <si>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</si>
  <si>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</si>
  <si>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</si>
  <si>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</si>
  <si>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</si>
  <si>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</si>
  <si>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</si>
  <si>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</si>
  <si>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</si>
  <si>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</si>
  <si>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</si>
  <si>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</si>
  <si>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</si>
  <si>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</si>
  <si>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</si>
  <si>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</si>
  <si>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</si>
  <si>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</si>
  <si>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</si>
  <si>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</si>
  <si>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</si>
  <si>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</si>
  <si>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</si>
  <si>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</si>
  <si>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</si>
  <si>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</si>
  <si>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</si>
  <si>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</si>
  <si>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</si>
  <si>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</si>
  <si>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</si>
  <si>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</si>
  <si>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</si>
  <si>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</si>
  <si>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</si>
  <si>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</si>
  <si>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</si>
  <si>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</si>
  <si>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</si>
  <si>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</si>
  <si>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</si>
  <si>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</si>
  <si>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</si>
  <si>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</si>
  <si>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</si>
  <si>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</si>
  <si>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</si>
  <si>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</si>
  <si>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</si>
  <si>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</si>
  <si>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</si>
  <si>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</si>
  <si>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</si>
  <si>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</si>
  <si>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</si>
  <si>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</si>
  <si>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</si>
  <si>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</si>
  <si>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</si>
  <si>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</si>
  <si>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</si>
  <si>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</si>
  <si>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</si>
  <si>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</si>
  <si>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</si>
  <si>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</si>
  <si>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</si>
  <si>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</si>
  <si>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</si>
  <si>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</si>
  <si>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</si>
  <si>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</si>
  <si>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</si>
  <si>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</si>
  <si>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</si>
  <si>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</si>
  <si>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</si>
  <si>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</si>
  <si>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</si>
  <si>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</si>
  <si>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</si>
  <si>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</si>
  <si>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</si>
  <si>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</si>
  <si>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</si>
  <si>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</si>
  <si>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</si>
  <si>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</si>
  <si>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</si>
  <si>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</si>
  <si>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</si>
  <si>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</si>
  <si>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</si>
  <si>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</si>
  <si>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</si>
  <si>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</si>
  <si>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</si>
  <si>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</si>
  <si>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</si>
  <si>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</si>
  <si>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</si>
  <si>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</si>
  <si>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</si>
  <si>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</si>
  <si>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</si>
  <si>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</si>
  <si>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</si>
  <si>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</si>
  <si>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</si>
  <si>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</si>
  <si>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</si>
  <si>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</si>
  <si>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</si>
  <si>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</si>
  <si>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</si>
  <si>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</si>
  <si>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</si>
  <si>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</si>
  <si>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</si>
  <si>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</si>
  <si>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</si>
  <si>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</si>
  <si>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</si>
  <si>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</si>
  <si>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</si>
  <si>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</si>
  <si>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</si>
  <si>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</si>
  <si>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</si>
  <si>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</si>
  <si>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</si>
  <si>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</si>
  <si>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</si>
  <si>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</si>
  <si>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</si>
  <si>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</si>
  <si>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</si>
  <si>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</si>
  <si>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</si>
  <si>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</si>
  <si>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</si>
  <si>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</si>
  <si>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</si>
  <si>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</si>
  <si>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</si>
  <si>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</si>
  <si>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</si>
  <si>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</si>
  <si>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</si>
  <si>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</si>
  <si>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</si>
  <si>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</si>
  <si>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</si>
  <si>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</si>
  <si>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</si>
  <si>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</si>
  <si>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</si>
  <si>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</si>
  <si>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</si>
  <si>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</si>
  <si>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</si>
  <si>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</si>
  <si>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</si>
  <si>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</si>
  <si>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</si>
  <si>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</si>
  <si>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</si>
  <si>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</si>
  <si>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</si>
  <si>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</si>
  <si>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</si>
  <si>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</si>
  <si>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</si>
  <si>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</si>
  <si>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</si>
  <si>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</si>
  <si>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</si>
  <si>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</si>
  <si>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</si>
  <si>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</si>
  <si>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</si>
  <si>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</si>
  <si>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</si>
  <si>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</si>
  <si>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</si>
  <si>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</si>
  <si>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</si>
  <si>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</si>
  <si>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</si>
  <si>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</si>
  <si>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</si>
  <si>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</si>
  <si>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</si>
  <si>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</si>
  <si>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</si>
  <si>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</si>
  <si>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</si>
  <si>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</si>
  <si>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</si>
  <si>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</si>
  <si>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</si>
  <si>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</si>
  <si>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</si>
  <si>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</si>
  <si>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</si>
  <si>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</si>
  <si>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</si>
  <si>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</si>
  <si>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</si>
  <si>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</si>
  <si>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</si>
  <si>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</si>
  <si>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</si>
  <si>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</si>
  <si>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</si>
  <si>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</si>
  <si>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</si>
  <si>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</si>
  <si>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</si>
  <si>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</si>
  <si>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</si>
  <si>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</si>
  <si>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</si>
  <si>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</si>
  <si>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</si>
  <si>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</si>
  <si>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</si>
  <si>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</si>
  <si>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</si>
  <si>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</si>
  <si>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</si>
  <si>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</si>
  <si>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</si>
  <si>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</si>
  <si>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</si>
  <si>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</si>
  <si>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</si>
  <si>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</si>
  <si>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</si>
  <si>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</si>
  <si>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</si>
  <si>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</si>
  <si>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</si>
  <si>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</si>
  <si>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</si>
  <si>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</si>
  <si>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</si>
  <si>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</si>
  <si>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</si>
  <si>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</si>
  <si>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</si>
  <si>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</si>
  <si>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</si>
  <si>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</si>
  <si>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</si>
  <si>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</si>
  <si>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</si>
  <si>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</si>
  <si>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</si>
  <si>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</si>
  <si>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</si>
  <si>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</si>
  <si>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</si>
  <si>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</si>
  <si>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</si>
  <si>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</si>
  <si>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</si>
  <si>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</si>
  <si>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</si>
  <si>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</si>
  <si>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</si>
  <si>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</si>
  <si>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</si>
  <si>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</si>
  <si>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</si>
  <si>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</si>
  <si>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</si>
  <si>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</si>
  <si>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</si>
  <si>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</si>
  <si>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</si>
  <si>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</si>
  <si>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</si>
  <si>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</si>
  <si>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</si>
  <si>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</si>
  <si>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</si>
  <si>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</si>
  <si>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</si>
  <si>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</si>
  <si>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</si>
  <si>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</si>
  <si>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</si>
  <si>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</si>
  <si>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</si>
  <si>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</si>
  <si>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</si>
  <si>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</si>
  <si>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</si>
  <si>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</si>
  <si>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</si>
  <si>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</si>
  <si>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</si>
  <si>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</si>
  <si>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</si>
  <si>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</si>
  <si>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</si>
  <si>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</si>
  <si>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</si>
  <si>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</si>
  <si>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</si>
  <si>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</si>
  <si>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</si>
  <si>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</si>
  <si>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</si>
  <si>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</si>
  <si>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</si>
  <si>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</si>
  <si>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</si>
  <si>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</si>
  <si>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</si>
  <si>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</si>
  <si>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</si>
  <si>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</si>
  <si>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</si>
  <si>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</si>
  <si>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</si>
  <si>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</si>
  <si>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</si>
  <si>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</si>
  <si>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</si>
  <si>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</si>
  <si>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</si>
  <si>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</si>
  <si>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</si>
  <si>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</si>
  <si>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</si>
  <si>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</si>
  <si>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</si>
  <si>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</si>
  <si>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</si>
  <si>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</si>
  <si>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</si>
  <si>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</si>
  <si>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</si>
  <si>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</si>
  <si>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</si>
  <si>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</si>
  <si>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</si>
  <si>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</si>
  <si>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</si>
  <si>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</si>
  <si>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</si>
  <si>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</si>
  <si>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</si>
  <si>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</si>
  <si>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</si>
  <si>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</si>
  <si>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</si>
  <si>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</si>
  <si>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</si>
  <si>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</si>
  <si>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</si>
  <si>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</si>
  <si>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</si>
  <si>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</si>
  <si>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</si>
  <si>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</si>
  <si>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</si>
  <si>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</si>
  <si>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</si>
  <si>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</si>
  <si>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</si>
  <si>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</si>
  <si>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</si>
  <si>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</si>
  <si>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</si>
  <si>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</si>
  <si>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</si>
  <si>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</si>
  <si>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</si>
  <si>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</si>
  <si>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</si>
  <si>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</si>
  <si>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</si>
  <si>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</si>
  <si>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</si>
  <si>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</si>
  <si>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</si>
  <si>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</si>
  <si>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</si>
  <si>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</si>
  <si>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</si>
  <si>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</si>
  <si>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</si>
  <si>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</si>
  <si>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</si>
  <si>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</si>
  <si>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</si>
  <si>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</si>
  <si>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</si>
  <si>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</si>
  <si>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</si>
  <si>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</si>
  <si>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</si>
  <si>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</si>
  <si>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</si>
  <si>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</si>
  <si>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</si>
  <si>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</si>
  <si>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</si>
  <si>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</si>
  <si>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</si>
  <si>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</si>
  <si>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</si>
  <si>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</si>
  <si>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</si>
  <si>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</si>
  <si>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</si>
  <si>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</si>
  <si>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</si>
  <si>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</si>
  <si>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</si>
  <si>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</si>
  <si>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</si>
  <si>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</si>
  <si>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</si>
  <si>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</si>
  <si>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</si>
  <si>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</si>
  <si>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</si>
  <si>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</si>
  <si>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</si>
  <si>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</si>
  <si>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</si>
  <si>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</si>
  <si>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</si>
  <si>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</si>
  <si>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</si>
  <si>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</si>
  <si>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</si>
  <si>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</si>
  <si>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</si>
  <si>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</si>
  <si>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</si>
  <si>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</si>
  <si>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</si>
  <si>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</si>
  <si>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</si>
  <si>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</si>
  <si>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</si>
  <si>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</si>
  <si>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</si>
  <si>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</si>
  <si>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</si>
  <si>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</si>
  <si>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</si>
  <si>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</si>
  <si>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</si>
  <si>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</si>
  <si>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</si>
  <si>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</si>
  <si>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</si>
  <si>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</si>
  <si>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</si>
  <si>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</si>
  <si>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</si>
  <si>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</si>
  <si>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</si>
  <si>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</si>
  <si>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</si>
  <si>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</si>
  <si>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</si>
  <si>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</si>
  <si>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</si>
  <si>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</si>
  <si>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</si>
  <si>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</si>
  <si>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</si>
  <si>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</si>
  <si>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</si>
  <si>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</si>
  <si>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</si>
  <si>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</si>
  <si>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</si>
  <si>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</si>
  <si>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</si>
  <si>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</si>
  <si>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</si>
  <si>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</si>
  <si>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</si>
  <si>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</si>
  <si>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</si>
  <si>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</si>
  <si>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</si>
  <si>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</si>
  <si>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</si>
  <si>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</si>
  <si>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</si>
  <si>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</si>
  <si>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</si>
  <si>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</si>
  <si>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</si>
  <si>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</si>
  <si>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</si>
  <si>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</si>
  <si>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</si>
  <si>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</si>
  <si>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</si>
  <si>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</si>
  <si>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</si>
  <si>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</si>
  <si>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</si>
  <si>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</si>
  <si>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</si>
  <si>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</si>
  <si>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</si>
  <si>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</si>
  <si>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</si>
  <si>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</si>
  <si>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</si>
  <si>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</si>
  <si>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</si>
  <si>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</si>
  <si>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</si>
  <si>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</si>
  <si>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</si>
  <si>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</si>
  <si>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</si>
  <si>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</si>
  <si>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</si>
  <si>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</si>
  <si>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</si>
  <si>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</si>
  <si>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</si>
  <si>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</si>
  <si>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</si>
  <si>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</si>
  <si>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</si>
  <si>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</si>
  <si>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</si>
  <si>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</si>
  <si>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</si>
  <si>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</si>
  <si>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</si>
  <si>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</si>
  <si>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</si>
  <si>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</si>
  <si>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</si>
  <si>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</si>
  <si>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</si>
  <si>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</si>
  <si>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</si>
  <si>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</si>
  <si>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</si>
  <si>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</si>
  <si>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</si>
  <si>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</si>
  <si>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</si>
  <si>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</si>
  <si>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</si>
  <si>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</si>
  <si>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</si>
  <si>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</si>
  <si>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</si>
  <si>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</si>
  <si>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</si>
  <si>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</si>
  <si>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</si>
  <si>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</si>
  <si>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</si>
  <si>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</si>
  <si>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</si>
  <si>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</si>
  <si>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</si>
  <si>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</si>
  <si>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</si>
  <si>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</si>
  <si>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</si>
  <si>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</si>
  <si>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</si>
  <si>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</si>
  <si>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</si>
  <si>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</si>
  <si>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</si>
  <si>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</si>
  <si>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</si>
  <si>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</si>
  <si>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</si>
  <si>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</si>
  <si>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</si>
  <si>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</si>
  <si>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</si>
  <si>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</si>
  <si>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</si>
  <si>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</si>
  <si>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</si>
  <si>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</si>
  <si>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</si>
  <si>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</si>
  <si>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</si>
  <si>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</si>
  <si>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</si>
  <si>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</si>
  <si>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</si>
  <si>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</si>
  <si>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</si>
  <si>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</si>
  <si>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</si>
  <si>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</si>
  <si>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</si>
  <si>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</si>
  <si>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</si>
  <si>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</si>
  <si>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</si>
  <si>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</si>
  <si>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</si>
  <si>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</si>
  <si>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</si>
  <si>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</si>
  <si>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</si>
  <si>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</si>
  <si>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</si>
  <si>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</si>
  <si>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</si>
  <si>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</si>
  <si>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</si>
  <si>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</si>
  <si>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</si>
  <si>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</si>
  <si>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</si>
  <si>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</si>
  <si>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</si>
  <si>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</si>
  <si>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</si>
  <si>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</si>
  <si>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</si>
  <si>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</si>
  <si>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</si>
  <si>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</si>
  <si>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</si>
  <si>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</si>
  <si>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</si>
  <si>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</si>
  <si>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</si>
  <si>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</si>
  <si>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</si>
  <si>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</si>
  <si>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</si>
  <si>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</si>
  <si>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</si>
  <si>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</si>
  <si>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</si>
  <si>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</si>
  <si>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</si>
  <si>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</si>
  <si>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</si>
  <si>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</si>
  <si>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</si>
  <si>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</si>
  <si>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</si>
  <si>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</si>
  <si>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</si>
  <si>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</si>
  <si>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</si>
  <si>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</si>
  <si>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</si>
  <si>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</si>
  <si>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</si>
  <si>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</si>
  <si>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</si>
  <si>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</si>
  <si>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</si>
  <si>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</si>
  <si>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</si>
  <si>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</si>
  <si>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</si>
  <si>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</si>
  <si>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</si>
  <si>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</si>
  <si>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</si>
  <si>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</si>
  <si>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</si>
  <si>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</si>
  <si>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</si>
  <si>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</si>
  <si>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</si>
  <si>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</si>
  <si>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</si>
  <si>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</si>
  <si>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</si>
  <si>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</si>
  <si>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</si>
  <si>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</si>
  <si>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</si>
  <si>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</si>
  <si>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</si>
  <si>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</si>
  <si>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</si>
  <si>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</si>
  <si>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</si>
  <si>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</si>
  <si>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</si>
  <si>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</si>
  <si>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</si>
  <si>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</si>
  <si>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</si>
  <si>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</si>
  <si>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</si>
  <si>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</si>
  <si>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</si>
  <si>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</si>
  <si>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</si>
  <si>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</si>
  <si>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</si>
  <si>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</si>
  <si>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</si>
  <si>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</si>
  <si>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</si>
  <si>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</si>
  <si>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</si>
  <si>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</si>
  <si>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</si>
  <si>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</si>
  <si>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</si>
  <si>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</si>
  <si>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</si>
  <si>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</si>
  <si>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</si>
  <si>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</si>
  <si>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</si>
  <si>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</si>
  <si>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</si>
  <si>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</si>
  <si>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</si>
  <si>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</si>
  <si>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</si>
  <si>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</si>
  <si>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</si>
  <si>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</si>
  <si>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</si>
  <si>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</si>
  <si>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</si>
  <si>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</si>
  <si>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</si>
  <si>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</si>
  <si>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</si>
  <si>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</si>
  <si>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</si>
  <si>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</si>
  <si>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</si>
  <si>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</si>
  <si>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</si>
  <si>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</si>
  <si>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</si>
  <si>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</si>
  <si>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</si>
  <si>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</si>
  <si>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</si>
  <si>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</si>
  <si>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</si>
  <si>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</si>
  <si>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</si>
  <si>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</si>
  <si>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</si>
  <si>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</si>
  <si>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</si>
  <si>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</si>
  <si>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</si>
  <si>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</si>
  <si>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</si>
  <si>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</si>
  <si>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</si>
  <si>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</si>
  <si>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</si>
  <si>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</si>
  <si>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</si>
  <si>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</si>
  <si>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</si>
  <si>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</si>
  <si>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</si>
  <si>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</si>
  <si>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</si>
  <si>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</si>
  <si>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</si>
  <si>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</si>
  <si>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</si>
  <si>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</si>
  <si>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</si>
  <si>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</si>
  <si>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</si>
  <si>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</si>
  <si>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</si>
  <si>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</si>
  <si>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</si>
  <si>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</si>
  <si>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</si>
  <si>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</si>
  <si>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</si>
  <si>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</si>
  <si>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</si>
  <si>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</si>
  <si>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</si>
  <si>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</si>
  <si>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</si>
  <si>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</si>
  <si>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</si>
  <si>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</si>
  <si>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</si>
  <si>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</si>
  <si>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</si>
  <si>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</si>
  <si>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</si>
  <si>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</si>
  <si>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</si>
  <si>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</si>
  <si>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</si>
  <si>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</si>
  <si>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</si>
  <si>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</si>
  <si>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</si>
  <si>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</si>
  <si>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</si>
  <si>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</si>
  <si>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</si>
  <si>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</si>
  <si>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</si>
  <si>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</si>
  <si>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</si>
  <si>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</si>
  <si>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</si>
  <si>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</si>
  <si>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</si>
  <si>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</si>
  <si>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</si>
  <si>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</si>
  <si>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</si>
  <si>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</si>
  <si>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</si>
  <si>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</si>
  <si>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</si>
  <si>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</si>
  <si>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</si>
  <si>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</si>
  <si>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</si>
  <si>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</si>
  <si>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</si>
  <si>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</si>
  <si>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</si>
  <si>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</si>
  <si>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</si>
  <si>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</si>
  <si>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</si>
  <si>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</si>
  <si>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</si>
  <si>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</si>
  <si>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</si>
  <si>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</si>
  <si>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</si>
  <si>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</si>
  <si>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</si>
  <si>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</si>
  <si>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</si>
  <si>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</si>
  <si>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</si>
  <si>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</si>
  <si>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</si>
  <si>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</si>
  <si>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</si>
  <si>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</si>
  <si>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</si>
  <si>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</si>
  <si>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</si>
  <si>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</si>
  <si>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</si>
  <si>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</si>
  <si>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</si>
  <si>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</si>
  <si>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</si>
  <si>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</si>
  <si>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</si>
  <si>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</si>
  <si>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</si>
  <si>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</si>
  <si>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</si>
  <si>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</si>
  <si>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</si>
  <si>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</si>
  <si>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</si>
  <si>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</si>
  <si>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</si>
  <si>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</si>
  <si>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</si>
  <si>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</si>
  <si>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</si>
  <si>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</si>
  <si>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</si>
  <si>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</si>
  <si>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</si>
  <si>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</si>
  <si>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</si>
  <si>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</si>
  <si>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</si>
  <si>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</si>
  <si>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</si>
  <si>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</si>
  <si>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</si>
  <si>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</si>
  <si>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</si>
  <si>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</si>
  <si>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</si>
  <si>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</si>
  <si>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</si>
  <si>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</si>
  <si>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</si>
  <si>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</si>
  <si>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</si>
  <si>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</si>
  <si>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</si>
  <si>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</si>
  <si>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</si>
  <si>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</si>
  <si>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</si>
  <si>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</si>
  <si>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</si>
  <si>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</si>
  <si>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</si>
  <si>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</si>
  <si>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</si>
  <si>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</si>
  <si>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</si>
  <si>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</si>
  <si>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</si>
  <si>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</si>
  <si>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</si>
  <si>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</si>
  <si>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</si>
  <si>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</si>
  <si>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</si>
  <si>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</si>
  <si>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</si>
  <si>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</si>
  <si>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</si>
  <si>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</si>
  <si>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</si>
  <si>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</si>
  <si>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</si>
  <si>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</si>
  <si>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</si>
  <si>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</si>
  <si>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</si>
  <si>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</si>
  <si>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</si>
  <si>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</si>
  <si>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</si>
  <si>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</si>
  <si>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</si>
  <si>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</si>
  <si>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</si>
  <si>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</si>
  <si>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</si>
  <si>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</si>
  <si>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</si>
  <si>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</si>
  <si>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</si>
  <si>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</si>
  <si>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</si>
  <si>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</si>
  <si>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</si>
  <si>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</si>
  <si>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</si>
  <si>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</si>
  <si>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</si>
  <si>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</si>
  <si>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</si>
  <si>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</si>
  <si>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</si>
  <si>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</si>
  <si>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</si>
  <si>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</si>
  <si>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</si>
  <si>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</si>
  <si>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</si>
  <si>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</si>
  <si>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</si>
  <si>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</si>
  <si>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</si>
  <si>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</si>
  <si>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</si>
  <si>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</si>
  <si>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</si>
  <si>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</si>
  <si>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</si>
  <si>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</si>
  <si>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</si>
  <si>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</si>
  <si>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</si>
  <si>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</si>
  <si>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</si>
  <si>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</si>
  <si>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</si>
  <si>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</si>
  <si>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</si>
  <si>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</si>
  <si>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</si>
  <si>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</si>
  <si>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</si>
  <si>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</si>
  <si>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</si>
  <si>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</si>
  <si>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</si>
  <si>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</si>
  <si>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</si>
  <si>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</si>
  <si>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</si>
  <si>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</si>
  <si>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</si>
  <si>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</si>
  <si>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</si>
  <si>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</si>
  <si>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</si>
  <si>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</si>
  <si>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</si>
  <si>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</si>
  <si>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</si>
  <si>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</si>
  <si>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</si>
  <si>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</si>
  <si>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</si>
  <si>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</si>
  <si>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</si>
  <si>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</si>
  <si>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</si>
  <si>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</si>
  <si>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</si>
  <si>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</si>
  <si>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</si>
  <si>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</si>
  <si>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</si>
  <si>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</si>
  <si>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</si>
  <si>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</si>
  <si>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</si>
  <si>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</si>
  <si>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</si>
  <si>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</si>
  <si>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</si>
  <si>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</si>
  <si>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</si>
  <si>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</si>
  <si>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</si>
  <si>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</si>
  <si>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</si>
  <si>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</si>
  <si>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</si>
  <si>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</si>
  <si>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</si>
  <si>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</si>
  <si>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</si>
  <si>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</si>
  <si>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</si>
  <si>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</si>
  <si>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</si>
  <si>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</si>
  <si>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</si>
  <si>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</si>
  <si>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</si>
  <si>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</si>
  <si>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</si>
  <si>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</si>
  <si>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</si>
  <si>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</si>
  <si>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</si>
  <si>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</si>
  <si>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</si>
  <si>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</si>
  <si>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</si>
  <si>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</si>
  <si>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</si>
  <si>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</si>
  <si>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</si>
  <si>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</si>
  <si>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</si>
  <si>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</si>
  <si>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</si>
  <si>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</si>
  <si>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</si>
  <si>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</si>
  <si>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</si>
  <si>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</si>
  <si>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</si>
  <si>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</si>
  <si>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</si>
  <si>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</si>
  <si>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</si>
  <si>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</si>
  <si>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</si>
  <si>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</si>
  <si>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</si>
  <si>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</si>
  <si>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</si>
  <si>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</si>
  <si>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</si>
  <si>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</si>
  <si>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</si>
  <si>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</si>
  <si>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</si>
  <si>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</si>
  <si>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</si>
  <si>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</si>
  <si>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</si>
  <si>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</si>
  <si>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</si>
  <si>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</si>
  <si>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</si>
  <si>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</si>
  <si>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</si>
  <si>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</si>
  <si>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</si>
  <si>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</si>
  <si>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</si>
  <si>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</si>
  <si>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</si>
  <si>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</si>
  <si>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</si>
  <si>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</si>
  <si>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</si>
  <si>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</si>
  <si>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</si>
  <si>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</si>
  <si>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</si>
  <si>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</si>
  <si>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</si>
  <si>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</si>
  <si>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</si>
  <si>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</si>
  <si>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</si>
  <si>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</si>
  <si>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</si>
  <si>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</si>
  <si>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</si>
  <si>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</si>
  <si>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</si>
  <si>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</si>
  <si>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</si>
  <si>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</si>
  <si>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</si>
  <si>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</si>
  <si>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</si>
  <si>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</si>
  <si>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</si>
  <si>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</si>
  <si>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</si>
  <si>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</si>
  <si>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</si>
  <si>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</si>
  <si>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</si>
  <si>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</si>
  <si>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</si>
  <si>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</si>
  <si>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</si>
  <si>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</si>
  <si>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</si>
  <si>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</si>
  <si>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</si>
  <si>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</si>
  <si>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</si>
  <si>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</si>
  <si>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</si>
  <si>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</si>
  <si>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</si>
  <si>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</si>
  <si>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</si>
  <si>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</si>
  <si>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</si>
  <si>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</si>
  <si>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</si>
  <si>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</si>
  <si>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</si>
  <si>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</si>
  <si>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</si>
  <si>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</si>
  <si>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</si>
  <si>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</si>
  <si>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</si>
  <si>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</si>
  <si>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</si>
  <si>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</si>
  <si>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</si>
  <si>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</si>
  <si>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</si>
  <si>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</si>
  <si>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</si>
  <si>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</si>
  <si>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</si>
  <si>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</si>
  <si>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</si>
  <si>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</si>
  <si>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</si>
  <si>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</si>
  <si>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</si>
  <si>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</si>
  <si>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</si>
  <si>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</si>
  <si>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</si>
  <si>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</si>
  <si>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</si>
  <si>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</si>
  <si>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</si>
  <si>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</si>
  <si>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</si>
  <si>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</si>
  <si>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</si>
  <si>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</si>
  <si>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</si>
  <si>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</si>
  <si>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</si>
  <si>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</si>
  <si>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</si>
  <si>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</si>
  <si>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</si>
  <si>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</si>
  <si>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</si>
  <si>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</si>
  <si>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</si>
  <si>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</si>
  <si>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</si>
  <si>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</si>
  <si>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</si>
  <si>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</si>
  <si>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</si>
  <si>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</si>
  <si>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</si>
  <si>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</si>
  <si>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</si>
  <si>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</si>
  <si>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</si>
  <si>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</si>
  <si>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</si>
  <si>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</si>
  <si>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</si>
  <si>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</si>
  <si>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</si>
  <si>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</si>
  <si>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</si>
  <si>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</si>
  <si>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</si>
  <si>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</si>
  <si>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</si>
  <si>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</si>
  <si>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</si>
  <si>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</si>
  <si>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</si>
  <si>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</si>
  <si>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</si>
  <si>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</si>
  <si>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</si>
  <si>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</si>
  <si>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</si>
  <si>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</si>
  <si>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</si>
  <si>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</si>
  <si>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</si>
  <si>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</si>
  <si>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</si>
  <si>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</si>
  <si>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</si>
  <si>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</si>
  <si>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</si>
  <si>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</si>
  <si>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</si>
  <si>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</si>
  <si>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</si>
  <si>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</si>
  <si>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</si>
  <si>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</si>
  <si>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</si>
  <si>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</si>
  <si>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</si>
  <si>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</si>
  <si>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</si>
  <si>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</si>
  <si>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</si>
  <si>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</si>
  <si>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</si>
  <si>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</si>
  <si>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</si>
  <si>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</si>
  <si>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</si>
  <si>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</si>
  <si>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</si>
  <si>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</si>
  <si>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</si>
  <si>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</si>
  <si>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</si>
  <si>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</si>
  <si>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</si>
  <si>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</si>
  <si>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</si>
  <si>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</si>
  <si>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</si>
  <si>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</si>
  <si>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</si>
  <si>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</si>
  <si>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</si>
  <si>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</si>
  <si>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</si>
  <si>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</si>
  <si>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</si>
  <si>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</si>
  <si>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</si>
  <si>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</si>
  <si>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</si>
  <si>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</si>
  <si>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</si>
  <si>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</si>
  <si>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</si>
  <si>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</si>
  <si>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</si>
  <si>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</si>
  <si>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</si>
  <si>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</si>
  <si>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</si>
  <si>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</si>
  <si>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</si>
  <si>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</si>
  <si>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</si>
  <si>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</si>
  <si>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</si>
  <si>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</si>
  <si>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</si>
  <si>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</si>
  <si>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</si>
  <si>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</si>
  <si>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</si>
  <si>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</si>
  <si>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</si>
  <si>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</si>
  <si>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</si>
  <si>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</si>
  <si>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</si>
  <si>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</si>
  <si>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</si>
  <si>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</si>
  <si>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</si>
  <si>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</si>
  <si>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</si>
  <si>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</si>
  <si>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</si>
  <si>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</si>
  <si>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</si>
  <si>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</si>
  <si>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</si>
  <si>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</si>
  <si>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</si>
  <si>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</si>
  <si>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</si>
  <si>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</si>
  <si>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</si>
  <si>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</si>
  <si>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</si>
  <si>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</si>
  <si>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</si>
  <si>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</si>
  <si>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</si>
  <si>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</si>
  <si>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</si>
  <si>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</si>
  <si>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</si>
  <si>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</si>
  <si>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</si>
  <si>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</si>
  <si>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</si>
  <si>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</si>
  <si>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</si>
  <si>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</si>
  <si>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</si>
  <si>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</si>
  <si>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</si>
  <si>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</si>
  <si>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</si>
  <si>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</si>
  <si>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</si>
  <si>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</si>
  <si>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</si>
  <si>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</si>
  <si>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</si>
  <si>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</si>
  <si>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</si>
  <si>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</si>
  <si>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</si>
  <si>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</si>
  <si>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</si>
  <si>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</si>
  <si>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</si>
  <si>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</si>
  <si>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</si>
  <si>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</si>
  <si>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</si>
  <si>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</si>
  <si>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</si>
  <si>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</si>
  <si>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</si>
  <si>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</si>
  <si>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</si>
  <si>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</si>
  <si>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</si>
  <si>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</si>
  <si>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</si>
  <si>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</si>
  <si>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</si>
  <si>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</si>
  <si>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</si>
  <si>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</si>
  <si>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</si>
  <si>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</si>
  <si>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</si>
  <si>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</si>
  <si>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</si>
  <si>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</si>
  <si>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</si>
  <si>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</si>
  <si>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</si>
  <si>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</si>
  <si>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</si>
  <si>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</si>
  <si>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</si>
  <si>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</si>
  <si>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</si>
  <si>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</si>
  <si>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</si>
  <si>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</si>
  <si>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</si>
  <si>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</si>
  <si>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</si>
  <si>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</si>
  <si>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</si>
  <si>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</si>
  <si>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</si>
  <si>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</si>
  <si>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</si>
  <si>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</si>
  <si>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</si>
  <si>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</si>
  <si>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</si>
  <si>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</si>
  <si>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</si>
  <si>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</si>
  <si>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</si>
  <si>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</si>
  <si>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</si>
  <si>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</si>
  <si>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</si>
  <si>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</si>
  <si>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</si>
  <si>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</si>
  <si>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</si>
  <si>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</si>
  <si>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</si>
  <si>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</si>
  <si>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</si>
  <si>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</si>
  <si>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</si>
  <si>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</si>
  <si>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</si>
  <si>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</si>
  <si>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</si>
  <si>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</si>
  <si>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</si>
  <si>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</si>
  <si>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</si>
  <si>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</si>
  <si>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</si>
  <si>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</si>
  <si>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</si>
  <si>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</si>
  <si>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</si>
  <si>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</si>
  <si>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</si>
  <si>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</si>
  <si>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</si>
  <si>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</si>
  <si>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</si>
  <si>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</si>
  <si>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</si>
  <si>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</si>
  <si>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</si>
  <si>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</si>
  <si>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</si>
  <si>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</si>
  <si>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</si>
  <si>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</si>
  <si>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</si>
  <si>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</si>
  <si>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</si>
  <si>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</si>
  <si>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</si>
  <si>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</si>
  <si>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</si>
  <si>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</si>
  <si>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</si>
  <si>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</si>
  <si>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</si>
  <si>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</si>
  <si>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</si>
  <si>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</si>
  <si>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</si>
  <si>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</si>
  <si>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</si>
  <si>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</si>
  <si>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</si>
  <si>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</si>
  <si>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</si>
  <si>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</si>
  <si>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</si>
  <si>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</si>
  <si>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</si>
  <si>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</si>
  <si>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</si>
  <si>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</si>
  <si>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</si>
  <si>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</si>
  <si>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</si>
  <si>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</si>
  <si>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</si>
  <si>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</si>
  <si>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</si>
  <si>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</si>
  <si>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</si>
  <si>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</si>
  <si>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</si>
  <si>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</si>
  <si>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</si>
  <si>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</si>
  <si>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</si>
  <si>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</si>
  <si>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</si>
  <si>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</si>
  <si>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</si>
  <si>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</si>
  <si>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</si>
  <si>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</si>
  <si>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</si>
  <si>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</si>
  <si>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</si>
  <si>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</si>
  <si>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</si>
  <si>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</si>
  <si>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</si>
  <si>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</si>
  <si>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</si>
  <si>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</si>
  <si>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</si>
  <si>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</si>
  <si>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</si>
  <si>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</si>
  <si>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</si>
  <si>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</si>
  <si>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</si>
  <si>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</si>
  <si>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</si>
  <si>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</si>
  <si>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</si>
  <si>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</si>
  <si>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</si>
  <si>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</si>
  <si>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</si>
  <si>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</si>
  <si>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</si>
  <si>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</si>
  <si>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</si>
  <si>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</si>
  <si>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</si>
  <si>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</si>
  <si>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</si>
  <si>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</si>
  <si>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</si>
  <si>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</si>
  <si>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</si>
  <si>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</si>
  <si>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</si>
  <si>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</si>
  <si>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</si>
  <si>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</si>
  <si>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</si>
  <si>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</si>
  <si>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</si>
  <si>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</si>
  <si>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</si>
  <si>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</si>
  <si>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</si>
  <si>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</si>
  <si>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</si>
  <si>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</si>
  <si>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</si>
  <si>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</si>
  <si>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</si>
  <si>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</si>
  <si>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</si>
  <si>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</si>
  <si>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</si>
  <si>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</si>
  <si>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</si>
  <si>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</si>
  <si>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</si>
  <si>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</si>
  <si>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</si>
  <si>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</si>
  <si>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</si>
  <si>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</si>
  <si>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</si>
  <si>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</si>
  <si>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</si>
  <si>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</si>
  <si>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</si>
  <si>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</si>
  <si>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</si>
  <si>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</si>
  <si>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</si>
  <si>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</si>
  <si>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</si>
  <si>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</si>
  <si>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</si>
  <si>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</si>
  <si>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</si>
  <si>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</si>
  <si>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</si>
  <si>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</si>
  <si>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</si>
  <si>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</si>
  <si>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</si>
  <si>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</si>
  <si>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</si>
  <si>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</si>
  <si>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</si>
  <si>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</si>
  <si>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</si>
  <si>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</si>
  <si>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</si>
  <si>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</si>
  <si>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</si>
  <si>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</si>
  <si>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</si>
  <si>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</si>
  <si>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</si>
  <si>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</si>
  <si>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</si>
  <si>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</si>
  <si>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</si>
  <si>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</si>
  <si>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</si>
  <si>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</si>
  <si>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</si>
  <si>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</si>
  <si>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</si>
  <si>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</si>
  <si>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</si>
  <si>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</si>
  <si>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</si>
  <si>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</si>
  <si>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</si>
  <si>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</si>
  <si>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</si>
  <si>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</si>
  <si>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</si>
  <si>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</si>
  <si>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</si>
  <si>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</si>
  <si>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</si>
  <si>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</si>
  <si>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</si>
  <si>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</si>
  <si>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</si>
  <si>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</si>
  <si>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</si>
  <si>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</si>
  <si>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</si>
  <si>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</si>
  <si>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</si>
  <si>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</si>
  <si>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</si>
  <si>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</si>
  <si>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</si>
  <si>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</si>
  <si>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</si>
  <si>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</si>
  <si>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</si>
  <si>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</si>
  <si>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</si>
  <si>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</si>
  <si>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</si>
  <si>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</si>
  <si>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</si>
  <si>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</si>
  <si>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</si>
  <si>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</si>
  <si>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</si>
  <si>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</si>
  <si>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</si>
  <si>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</si>
  <si>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</si>
  <si>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</si>
  <si>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</si>
  <si>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</si>
  <si>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</si>
  <si>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</si>
  <si>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</si>
  <si>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</si>
  <si>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</si>
  <si>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</si>
  <si>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</si>
  <si>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</si>
  <si>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</si>
  <si>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</si>
  <si>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</si>
  <si>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</si>
  <si>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</si>
  <si>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</si>
  <si>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</si>
  <si>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</si>
  <si>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</si>
  <si>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</si>
  <si>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</si>
  <si>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</si>
  <si>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</si>
  <si>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</si>
  <si>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</si>
  <si>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</si>
  <si>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</si>
  <si>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</si>
  <si>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</si>
  <si>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</si>
  <si>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</si>
  <si>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</si>
  <si>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</si>
  <si>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</si>
  <si>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</si>
  <si>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</si>
  <si>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</si>
  <si>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</si>
  <si>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</si>
  <si>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</si>
  <si>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</si>
  <si>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</si>
  <si>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</si>
  <si>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</si>
  <si>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</si>
  <si>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</si>
  <si>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</si>
  <si>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</si>
  <si>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</si>
  <si>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</si>
  <si>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</si>
  <si>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</si>
  <si>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</si>
  <si>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</si>
  <si>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</si>
  <si>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</si>
  <si>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</si>
  <si>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</si>
  <si>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</si>
  <si>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</si>
  <si>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</si>
  <si>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</si>
  <si>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</si>
  <si>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</si>
  <si>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</si>
  <si>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</si>
  <si>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</si>
  <si>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</si>
  <si>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</si>
  <si>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</si>
  <si>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</si>
  <si>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</si>
  <si>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</si>
  <si>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</si>
  <si>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</si>
  <si>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</si>
  <si>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</si>
  <si>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</si>
  <si>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</si>
  <si>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</si>
  <si>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</si>
  <si>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</si>
  <si>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</si>
  <si>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</si>
  <si>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</si>
  <si>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</si>
  <si>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</si>
  <si>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</si>
  <si>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</si>
  <si>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</si>
  <si>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</si>
  <si>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</si>
  <si>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</si>
  <si>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</si>
  <si>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</si>
  <si>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</si>
  <si>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</si>
  <si>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</si>
  <si>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</si>
  <si>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</si>
  <si>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</si>
  <si>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</si>
  <si>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</si>
  <si>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</si>
  <si>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</si>
  <si>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</si>
  <si>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</si>
  <si>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</si>
  <si>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</si>
  <si>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</si>
  <si>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</si>
  <si>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</si>
  <si>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</si>
  <si>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</si>
  <si>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</si>
  <si>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</si>
  <si>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</si>
  <si>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</si>
  <si>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</si>
  <si>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</si>
  <si>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</si>
  <si>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</si>
  <si>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</si>
  <si>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</si>
  <si>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</si>
  <si>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</si>
  <si>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</si>
  <si>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</si>
  <si>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</si>
  <si>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</si>
  <si>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</si>
  <si>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</si>
  <si>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</si>
  <si>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</si>
  <si>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</si>
  <si>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</si>
  <si>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</si>
  <si>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</si>
  <si>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</si>
  <si>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</si>
  <si>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</si>
  <si>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</si>
  <si>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</si>
  <si>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</si>
  <si>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</si>
  <si>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</si>
  <si>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</si>
  <si>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</si>
  <si>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</si>
  <si>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</si>
  <si>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</si>
  <si>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</si>
  <si>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</si>
  <si>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</si>
  <si>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</si>
  <si>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</si>
  <si>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</si>
  <si>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</si>
  <si>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</si>
  <si>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</si>
  <si>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</si>
  <si>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</si>
  <si>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</si>
  <si>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</si>
  <si>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</si>
  <si>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</si>
  <si>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</si>
  <si>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</si>
  <si>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</si>
  <si>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</si>
  <si>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</si>
  <si>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</si>
  <si>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</si>
  <si>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</si>
  <si>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</si>
  <si>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</si>
  <si>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</si>
  <si>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</si>
  <si>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</si>
  <si>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</si>
  <si>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</si>
  <si>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</si>
  <si>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</si>
  <si>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</si>
  <si>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</si>
  <si>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</si>
  <si>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</si>
  <si>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</si>
  <si>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</si>
  <si>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</si>
  <si>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</si>
  <si>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</si>
  <si>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</si>
  <si>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</si>
  <si>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</si>
  <si>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</si>
  <si>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</si>
  <si>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</si>
  <si>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</si>
  <si>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</si>
  <si>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</si>
  <si>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</si>
  <si>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</si>
  <si>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</si>
  <si>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</si>
  <si>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</si>
  <si>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</si>
  <si>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</si>
  <si>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</si>
  <si>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</si>
  <si>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</si>
  <si>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</si>
  <si>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</si>
  <si>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</si>
  <si>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</si>
  <si>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</si>
  <si>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</si>
  <si>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</si>
  <si>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</si>
  <si>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</si>
  <si>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</si>
  <si>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</si>
  <si>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</si>
  <si>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</si>
  <si>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</si>
  <si>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</si>
  <si>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</si>
  <si>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</si>
  <si>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</si>
  <si>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</si>
  <si>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</si>
  <si>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</si>
  <si>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</si>
  <si>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</si>
  <si>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</si>
  <si>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</si>
  <si>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</si>
  <si>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</si>
  <si>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</si>
  <si>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</si>
  <si>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</si>
  <si>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</si>
  <si>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</si>
  <si>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</si>
  <si>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</si>
  <si>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</si>
  <si>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</si>
  <si>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</si>
  <si>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</si>
  <si>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</si>
  <si>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</si>
  <si>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</si>
  <si>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</si>
  <si>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</si>
  <si>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</si>
  <si>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</si>
  <si>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</si>
  <si>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</si>
  <si>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</si>
  <si>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</si>
  <si>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</si>
  <si>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</si>
  <si>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</si>
  <si>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</si>
  <si>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</si>
  <si>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</si>
  <si>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</si>
  <si>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</si>
  <si>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</si>
  <si>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</si>
  <si>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</si>
  <si>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</si>
  <si>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</si>
  <si>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</si>
  <si>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</si>
  <si>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</si>
  <si>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</si>
  <si>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</si>
  <si>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</si>
  <si>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</si>
  <si>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</si>
  <si>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</si>
  <si>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</si>
  <si>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</si>
  <si>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</si>
  <si>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</si>
  <si>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</si>
  <si>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</si>
  <si>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</si>
  <si>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</si>
  <si>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</si>
  <si>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</si>
  <si>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</si>
  <si>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</si>
  <si>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</si>
  <si>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</si>
  <si>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</si>
  <si>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</si>
  <si>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</si>
  <si>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</si>
  <si>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</si>
  <si>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</si>
  <si>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</si>
  <si>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</si>
  <si>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</si>
  <si>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</si>
  <si>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</si>
  <si>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</si>
  <si>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</si>
  <si>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</si>
  <si>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</si>
  <si>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</si>
  <si>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</si>
  <si>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</si>
  <si>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</si>
  <si>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</si>
  <si>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</si>
  <si>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</si>
  <si>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</si>
  <si>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</si>
  <si>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</si>
  <si>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</si>
  <si>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</si>
  <si>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</si>
  <si>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</si>
  <si>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</si>
  <si>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</si>
  <si>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</si>
  <si>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</si>
  <si>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</si>
  <si>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</si>
  <si>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</si>
  <si>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</si>
  <si>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</si>
  <si>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</si>
  <si>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</si>
  <si>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</si>
  <si>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</si>
  <si>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</si>
  <si>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</si>
  <si>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</si>
  <si>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</si>
  <si>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</si>
  <si>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</si>
  <si>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</si>
  <si>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</si>
  <si>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</si>
  <si>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</si>
  <si>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</si>
  <si>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</si>
  <si>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</si>
  <si>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</si>
  <si>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</si>
  <si>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</si>
  <si>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</si>
  <si>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</si>
  <si>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</si>
  <si>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</si>
  <si>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</si>
  <si>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</si>
  <si>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</si>
  <si>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</si>
  <si>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</si>
  <si>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</si>
  <si>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</si>
  <si>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</si>
  <si>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</si>
  <si>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</si>
  <si>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</si>
  <si>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</si>
  <si>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</si>
  <si>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</si>
  <si>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</si>
  <si>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</si>
  <si>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</si>
  <si>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</si>
  <si>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</si>
  <si>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</si>
  <si>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</si>
  <si>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</si>
  <si>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</si>
  <si>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</si>
  <si>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</si>
  <si>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</si>
  <si>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</si>
  <si>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</si>
  <si>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</si>
  <si>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</si>
  <si>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</si>
  <si>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</si>
  <si>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</si>
  <si>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</si>
  <si>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</si>
  <si>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</si>
  <si>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</si>
  <si>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</si>
  <si>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</si>
  <si>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</si>
  <si>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</si>
  <si>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</si>
  <si>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</si>
  <si>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</si>
  <si>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</si>
  <si>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</si>
  <si>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</si>
  <si>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</si>
  <si>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</si>
  <si>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</si>
  <si>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</si>
  <si>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</si>
  <si>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</si>
  <si>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</si>
  <si>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</si>
  <si>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</si>
  <si>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</si>
  <si>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</si>
  <si>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</si>
  <si>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</si>
  <si>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</si>
  <si>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</si>
  <si>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</si>
  <si>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</si>
  <si>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</si>
  <si>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</si>
  <si>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</si>
  <si>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</si>
  <si>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</si>
  <si>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</si>
  <si>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</si>
  <si>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</si>
  <si>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</si>
  <si>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</si>
  <si>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</si>
  <si>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</si>
  <si>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</si>
  <si>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</si>
  <si>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</si>
  <si>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</si>
  <si>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</si>
  <si>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</si>
  <si>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</si>
  <si>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</si>
  <si>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</si>
  <si>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</si>
  <si>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</si>
  <si>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</si>
  <si>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</si>
  <si>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</si>
  <si>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</si>
  <si>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</si>
  <si>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</si>
  <si>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</si>
  <si>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</si>
  <si>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</si>
  <si>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</si>
  <si>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</si>
  <si>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</si>
  <si>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</si>
  <si>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</si>
  <si>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</si>
  <si>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</si>
  <si>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</si>
  <si>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</si>
  <si>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</si>
  <si>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</si>
  <si>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</si>
  <si>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</si>
  <si>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</si>
  <si>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</si>
  <si>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</si>
  <si>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</si>
  <si>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</si>
  <si>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</si>
  <si>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</si>
  <si>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</si>
  <si>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</si>
  <si>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</si>
  <si>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</si>
  <si>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</si>
  <si>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</si>
  <si>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</si>
  <si>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</si>
  <si>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</si>
  <si>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</si>
  <si>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</si>
  <si>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</si>
  <si>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</si>
  <si>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</si>
  <si>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</si>
  <si>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</si>
  <si>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</si>
  <si>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</si>
  <si>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</si>
  <si>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</si>
  <si>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</si>
  <si>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</si>
  <si>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</si>
  <si>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</si>
  <si>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</si>
  <si>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</si>
  <si>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</si>
  <si>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</si>
  <si>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</si>
  <si>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</si>
  <si>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</si>
  <si>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</si>
  <si>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</si>
  <si>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</si>
  <si>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</si>
  <si>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</si>
  <si>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</si>
  <si>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</si>
  <si>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</si>
  <si>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</si>
  <si>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</si>
  <si>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</si>
  <si>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</si>
  <si>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</si>
  <si>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</si>
  <si>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</si>
  <si>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</si>
  <si>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</si>
  <si>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</si>
  <si>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</si>
  <si>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</si>
  <si>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</si>
  <si>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</si>
  <si>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</si>
  <si>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</si>
  <si>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</si>
  <si>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</si>
  <si>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</si>
  <si>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</si>
  <si>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</si>
  <si>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</si>
  <si>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</si>
  <si>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</si>
  <si>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</si>
  <si>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</si>
  <si>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</si>
  <si>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</si>
  <si>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</si>
  <si>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</si>
  <si>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</si>
  <si>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</si>
  <si>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</si>
  <si>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</si>
  <si>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</si>
  <si>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</si>
  <si>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</si>
  <si>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</si>
  <si>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</si>
  <si>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</si>
  <si>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</si>
  <si>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</si>
  <si>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</si>
  <si>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</si>
  <si>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</si>
  <si>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</si>
  <si>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</si>
  <si>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</si>
  <si>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</si>
  <si>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</si>
  <si>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</si>
  <si>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</si>
  <si>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</si>
  <si>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</si>
  <si>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</si>
  <si>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</si>
  <si>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</si>
  <si>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</si>
  <si>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</si>
  <si>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</si>
  <si>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</si>
  <si>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</si>
  <si>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</si>
  <si>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</si>
  <si>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</si>
  <si>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</si>
  <si>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</si>
  <si>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</si>
  <si>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</si>
  <si>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</si>
  <si>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</si>
  <si>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</si>
  <si>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</si>
  <si>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</si>
  <si>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</si>
  <si>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</si>
  <si>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</si>
  <si>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</si>
  <si>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</si>
  <si>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</si>
  <si>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</si>
  <si>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</si>
  <si>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</si>
  <si>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</si>
  <si>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</si>
  <si>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</si>
  <si>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</si>
  <si>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</si>
  <si>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</si>
  <si>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</si>
  <si>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</si>
  <si>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</si>
  <si>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</si>
  <si>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</si>
  <si>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</si>
  <si>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</si>
  <si>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</si>
  <si>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</si>
  <si>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</si>
  <si>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</si>
  <si>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</si>
  <si>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</si>
  <si>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</si>
  <si>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</si>
  <si>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</si>
  <si>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</si>
  <si>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</si>
  <si>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</si>
  <si>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</si>
  <si>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</si>
  <si>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</si>
  <si>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</si>
  <si>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</si>
  <si>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</si>
  <si>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</si>
  <si>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</si>
  <si>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</si>
  <si>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</si>
  <si>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</si>
  <si>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</si>
  <si>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</si>
  <si>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</si>
  <si>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</si>
  <si>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</si>
  <si>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</si>
  <si>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</si>
  <si>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</si>
  <si>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</si>
  <si>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</si>
  <si>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</si>
  <si>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</si>
  <si>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</si>
  <si>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</si>
  <si>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</si>
  <si>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</si>
  <si>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</si>
  <si>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</si>
  <si>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</si>
  <si>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</si>
  <si>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</si>
  <si>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</si>
  <si>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</si>
  <si>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</si>
  <si>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</si>
  <si>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</si>
  <si>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</si>
  <si>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</si>
  <si>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</si>
  <si>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</si>
  <si>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</si>
  <si>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</si>
  <si>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</si>
  <si>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</si>
  <si>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</si>
  <si>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</si>
  <si>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</si>
  <si>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</si>
  <si>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</si>
  <si>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</si>
  <si>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</si>
  <si>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</si>
  <si>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</si>
  <si>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</si>
  <si>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</si>
  <si>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</si>
  <si>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</si>
  <si>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</si>
  <si>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</si>
  <si>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</si>
  <si>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</si>
  <si>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</si>
  <si>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</si>
  <si>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</si>
  <si>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</si>
  <si>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</si>
  <si>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</si>
  <si>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</si>
  <si>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</si>
  <si>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</si>
  <si>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</si>
  <si>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</si>
  <si>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</si>
  <si>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</si>
  <si>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</si>
  <si>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</si>
  <si>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</si>
  <si>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</si>
  <si>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</si>
  <si>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</si>
  <si>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</si>
  <si>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</si>
  <si>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</si>
  <si>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</si>
  <si>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</si>
  <si>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</si>
  <si>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</si>
  <si>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</si>
  <si>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</si>
  <si>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</si>
  <si>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</si>
  <si>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</si>
  <si>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</si>
  <si>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</si>
  <si>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</si>
  <si>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</si>
  <si>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</si>
  <si>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</si>
  <si>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</si>
  <si>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</si>
  <si>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</si>
  <si>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</si>
  <si>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</si>
  <si>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</si>
  <si>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</si>
  <si>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</si>
  <si>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</si>
  <si>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</si>
  <si>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</si>
  <si>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</si>
  <si>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</si>
  <si>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</si>
  <si>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</si>
  <si>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</si>
  <si>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</si>
  <si>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</si>
  <si>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</si>
  <si>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</si>
  <si>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</si>
  <si>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</si>
  <si>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</si>
  <si>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</si>
  <si>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</si>
  <si>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</si>
  <si>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</si>
  <si>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</si>
  <si>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</si>
  <si>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</si>
  <si>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</si>
  <si>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</si>
  <si>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</si>
  <si>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</si>
  <si>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</si>
  <si>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</si>
  <si>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</si>
  <si>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</si>
  <si>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</si>
  <si>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</si>
  <si>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</si>
  <si>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</si>
  <si>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</si>
  <si>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</si>
  <si>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</si>
  <si>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</si>
  <si>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</si>
  <si>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</si>
  <si>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</si>
  <si>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</si>
  <si>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</si>
  <si>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</si>
  <si>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</si>
  <si>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</si>
  <si>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</si>
  <si>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</si>
  <si>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</si>
  <si>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</si>
  <si>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</si>
  <si>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</si>
  <si>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</si>
  <si>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</si>
  <si>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</si>
  <si>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</si>
  <si>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</si>
  <si>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</si>
  <si>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</si>
  <si>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</si>
  <si>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</si>
  <si>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</si>
  <si>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</si>
  <si>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</si>
  <si>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</si>
  <si>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</si>
  <si>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</si>
  <si>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</si>
  <si>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</si>
  <si>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</si>
  <si>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</si>
  <si>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</si>
  <si>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</si>
  <si>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</si>
  <si>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</si>
  <si>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</si>
  <si>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</si>
  <si>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</si>
  <si>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</si>
  <si>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</si>
  <si>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</si>
  <si>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</si>
  <si>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</si>
  <si>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</si>
  <si>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</si>
  <si>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</si>
  <si>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</si>
  <si>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</si>
  <si>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</si>
  <si>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</si>
  <si>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</si>
  <si>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</si>
  <si>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</si>
  <si>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</si>
  <si>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</si>
  <si>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</si>
  <si>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</si>
  <si>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</si>
  <si>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</si>
  <si>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</si>
  <si>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</si>
  <si>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</si>
  <si>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</si>
  <si>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</si>
  <si>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</si>
  <si>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</si>
  <si>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</si>
  <si>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</si>
  <si>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</si>
  <si>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</si>
  <si>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</si>
  <si>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</si>
  <si>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</si>
  <si>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</si>
  <si>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</si>
  <si>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</si>
  <si>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</si>
  <si>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</si>
  <si>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</si>
  <si>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</si>
  <si>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</si>
  <si>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</si>
  <si>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</si>
  <si>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</si>
  <si>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</si>
  <si>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</si>
  <si>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</si>
  <si>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</si>
  <si>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</si>
  <si>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</si>
  <si>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</si>
  <si>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</si>
  <si>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</si>
  <si>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</si>
  <si>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</si>
  <si>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</si>
  <si>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</si>
  <si>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</si>
  <si>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</si>
  <si>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</si>
  <si>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</si>
  <si>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</si>
  <si>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</si>
  <si>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</si>
  <si>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</si>
  <si>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</si>
  <si>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</si>
  <si>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</si>
  <si>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</si>
  <si>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</si>
  <si>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</si>
  <si>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</si>
  <si>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</si>
  <si>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</si>
  <si>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</si>
  <si>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</si>
  <si>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</si>
  <si>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</si>
  <si>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</si>
  <si>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</si>
  <si>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</si>
  <si>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</si>
  <si>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</si>
  <si>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</si>
  <si>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</si>
  <si>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</si>
  <si>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</si>
  <si>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</si>
  <si>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</si>
  <si>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</si>
  <si>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</si>
  <si>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</si>
  <si>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</si>
  <si>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</si>
  <si>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</si>
  <si>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</si>
  <si>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</si>
  <si>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</si>
  <si>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</si>
  <si>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</si>
  <si>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</si>
  <si>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</si>
  <si>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</si>
  <si>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</si>
  <si>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</si>
  <si>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</si>
  <si>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</si>
  <si>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</si>
  <si>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</si>
  <si>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</si>
  <si>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</si>
  <si>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</si>
  <si>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</si>
  <si>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</si>
  <si>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</si>
  <si>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</si>
  <si>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</si>
  <si>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</si>
  <si>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</si>
  <si>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</si>
  <si>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</si>
  <si>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</si>
  <si>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</si>
  <si>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</si>
  <si>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</si>
  <si>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</si>
  <si>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</si>
  <si>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</si>
  <si>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</si>
  <si>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</si>
  <si>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</si>
  <si>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</si>
  <si>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</si>
  <si>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</si>
  <si>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</si>
  <si>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</si>
  <si>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</si>
  <si>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</si>
  <si>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</si>
  <si>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</si>
  <si>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</si>
  <si>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</si>
  <si>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</si>
  <si>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</si>
  <si>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</si>
  <si>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</si>
  <si>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</si>
  <si>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</si>
  <si>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</si>
  <si>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</si>
  <si>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</si>
  <si>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</si>
  <si>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</si>
  <si>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</si>
  <si>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</si>
  <si>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</si>
  <si>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</si>
  <si>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</si>
  <si>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</si>
  <si>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</si>
  <si>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</si>
  <si>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</si>
  <si>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</si>
  <si>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</si>
  <si>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</si>
  <si>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</si>
  <si>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</si>
  <si>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</si>
  <si>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</si>
  <si>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</si>
  <si>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</si>
  <si>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</si>
  <si>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</si>
  <si>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</si>
  <si>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</si>
  <si>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</si>
  <si>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</si>
  <si>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</si>
  <si>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</si>
  <si>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</si>
  <si>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</si>
  <si>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</si>
  <si>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</si>
  <si>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</si>
  <si>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</si>
  <si>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</si>
  <si>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</si>
  <si>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</si>
  <si>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</si>
  <si>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</si>
  <si>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</si>
  <si>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</si>
  <si>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</si>
  <si>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</si>
  <si>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</si>
  <si>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</si>
  <si>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</si>
  <si>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</si>
  <si>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</si>
  <si>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</si>
  <si>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</si>
  <si>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</si>
  <si>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</si>
  <si>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</si>
  <si>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</si>
  <si>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</si>
  <si>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</si>
  <si>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</si>
  <si>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</si>
  <si>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</si>
  <si>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</si>
  <si>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</si>
  <si>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</si>
  <si>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</si>
  <si>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</si>
  <si>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</si>
  <si>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</si>
  <si>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</si>
  <si>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</si>
  <si>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</si>
  <si>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</si>
  <si>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</si>
  <si>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</si>
  <si>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</si>
  <si>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</si>
  <si>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</si>
  <si>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</si>
  <si>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</si>
  <si>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</si>
  <si>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</si>
  <si>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</si>
  <si>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</si>
  <si>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</si>
  <si>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</si>
  <si>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</si>
  <si>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</si>
  <si>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</si>
  <si>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</si>
  <si>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</si>
  <si>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</si>
  <si>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</si>
  <si>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</si>
  <si>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</si>
  <si>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</si>
  <si>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</si>
  <si>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</si>
  <si>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</si>
  <si>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</si>
  <si>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</si>
  <si>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</si>
  <si>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</si>
  <si>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</si>
  <si>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</si>
  <si>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</si>
  <si>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</si>
  <si>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</si>
  <si>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</si>
  <si>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</si>
  <si>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</si>
  <si>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</si>
  <si>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</si>
  <si>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</si>
  <si>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</si>
  <si>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</si>
  <si>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</si>
  <si>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</si>
  <si>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</si>
  <si>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</si>
  <si>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</si>
  <si>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</si>
  <si>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</si>
  <si>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</si>
  <si>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</si>
  <si>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</si>
  <si>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</si>
  <si>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</si>
  <si>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</si>
  <si>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</si>
  <si>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</si>
  <si>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</si>
  <si>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</si>
  <si>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</si>
  <si>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</si>
  <si>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</si>
  <si>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</si>
  <si>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</si>
  <si>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</si>
  <si>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</si>
  <si>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</si>
  <si>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</si>
  <si>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</si>
  <si>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</si>
  <si>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</si>
  <si>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</si>
  <si>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</si>
  <si>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</si>
  <si>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</si>
  <si>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</si>
  <si>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</si>
  <si>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</si>
  <si>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</si>
  <si>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</si>
  <si>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</si>
  <si>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</si>
  <si>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</si>
  <si>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</si>
  <si>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</si>
  <si>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</si>
  <si>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</si>
  <si>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</si>
  <si>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</si>
  <si>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</si>
  <si>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</si>
  <si>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</si>
  <si>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</si>
  <si>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</si>
  <si>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</si>
  <si>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</si>
  <si>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</si>
  <si>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</si>
  <si>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</si>
  <si>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</si>
  <si>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</si>
  <si>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</si>
  <si>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</si>
  <si>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</si>
  <si>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</si>
  <si>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</si>
  <si>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</si>
  <si>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</si>
  <si>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</si>
  <si>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</si>
  <si>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</si>
  <si>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</si>
  <si>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</si>
  <si>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</si>
  <si>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</si>
  <si>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</si>
  <si>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</si>
  <si>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</si>
  <si>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</si>
  <si>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</si>
  <si>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</si>
  <si>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</si>
  <si>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</si>
  <si>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</si>
  <si>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</si>
  <si>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</si>
  <si>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</si>
  <si>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</si>
  <si>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</si>
  <si>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</si>
  <si>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</si>
  <si>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</si>
  <si>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</si>
  <si>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</si>
  <si>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</si>
  <si>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</si>
  <si>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</si>
  <si>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</si>
  <si>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</si>
  <si>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</si>
  <si>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</si>
  <si>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</si>
  <si>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</si>
  <si>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</si>
  <si>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</si>
  <si>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</si>
  <si>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</si>
  <si>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</si>
  <si>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</si>
  <si>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</si>
  <si>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</si>
  <si>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</si>
  <si>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</si>
  <si>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</si>
  <si>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</si>
  <si>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</si>
  <si>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</si>
  <si>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</si>
  <si>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</si>
  <si>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</si>
  <si>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</si>
  <si>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</si>
  <si>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</si>
  <si>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</si>
  <si>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</si>
  <si>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</si>
  <si>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</si>
  <si>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</si>
  <si>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</si>
  <si>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</si>
  <si>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</si>
  <si>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</si>
  <si>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</si>
  <si>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</si>
  <si>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</si>
  <si>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</si>
  <si>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</si>
  <si>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</si>
  <si>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</si>
  <si>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</si>
  <si>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</si>
  <si>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</si>
  <si>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</si>
  <si>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</si>
  <si>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</si>
  <si>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</si>
  <si>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</si>
  <si>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</si>
  <si>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</si>
  <si>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</si>
  <si>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</si>
  <si>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</si>
  <si>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</si>
  <si>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</si>
  <si>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</si>
  <si>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</si>
  <si>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</si>
  <si>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</si>
  <si>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</si>
  <si>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</si>
  <si>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</si>
  <si>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</si>
  <si>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</si>
  <si>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</si>
  <si>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</si>
  <si>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</si>
  <si>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</si>
  <si>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</si>
  <si>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</si>
  <si>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</si>
  <si>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</si>
  <si>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</si>
  <si>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</si>
  <si>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</si>
  <si>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</si>
  <si>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</si>
  <si>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</si>
  <si>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</si>
  <si>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</si>
  <si>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</si>
  <si>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</si>
  <si>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</si>
  <si>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</si>
  <si>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</si>
  <si>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</si>
  <si>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</si>
  <si>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</si>
  <si>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</si>
  <si>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</si>
  <si>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</si>
  <si>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</si>
  <si>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</si>
  <si>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</si>
  <si>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</si>
  <si>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</si>
  <si>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</si>
  <si>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</si>
  <si>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</si>
  <si>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</si>
  <si>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</si>
  <si>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</si>
  <si>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</si>
  <si>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</si>
  <si>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</si>
  <si>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</si>
  <si>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</si>
  <si>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</si>
  <si>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</si>
  <si>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</si>
  <si>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</si>
  <si>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</si>
  <si>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</si>
  <si>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</si>
  <si>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</si>
  <si>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</si>
  <si>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</si>
  <si>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</si>
  <si>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</si>
  <si>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</si>
  <si>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</si>
  <si>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</si>
  <si>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</si>
  <si>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</si>
  <si>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</si>
  <si>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</si>
  <si>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</si>
  <si>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</si>
  <si>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</si>
  <si>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</si>
  <si>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</si>
  <si>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</si>
  <si>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</si>
  <si>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</si>
  <si>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</si>
  <si>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</si>
  <si>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</si>
  <si>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</si>
  <si>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</si>
  <si>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</si>
  <si>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</si>
  <si>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</si>
  <si>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</si>
  <si>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</si>
  <si>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</si>
  <si>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</si>
  <si>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</si>
  <si>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</si>
  <si>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</si>
  <si>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</si>
  <si>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</si>
  <si>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</si>
  <si>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</si>
  <si>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</si>
  <si>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</si>
  <si>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</si>
  <si>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</si>
  <si>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</si>
  <si>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</si>
  <si>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</si>
  <si>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</si>
  <si>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</si>
  <si>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</si>
  <si>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</si>
  <si>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</si>
  <si>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</si>
  <si>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</si>
  <si>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</si>
  <si>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</si>
  <si>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</si>
  <si>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</si>
  <si>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</si>
  <si>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</si>
  <si>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</si>
  <si>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</si>
  <si>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</si>
  <si>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</si>
  <si>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</si>
  <si>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</si>
  <si>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</si>
  <si>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</si>
  <si>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</si>
  <si>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</si>
  <si>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</si>
  <si>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</si>
  <si>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</si>
  <si>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</si>
  <si>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</si>
  <si>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</si>
  <si>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</si>
  <si>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</si>
  <si>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</si>
  <si>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</si>
  <si>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</si>
  <si>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</si>
  <si>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</si>
  <si>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</si>
  <si>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</si>
  <si>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</si>
  <si>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</si>
  <si>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</si>
  <si>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</si>
  <si>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</si>
  <si>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</si>
  <si>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</si>
  <si>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</si>
  <si>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</si>
  <si>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</si>
  <si>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</si>
  <si>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</si>
  <si>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</si>
  <si>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</si>
  <si>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</si>
  <si>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</si>
  <si>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</si>
  <si>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</si>
  <si>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</si>
  <si>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</si>
  <si>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</si>
  <si>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</si>
  <si>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</si>
  <si>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</si>
  <si>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</si>
  <si>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</si>
  <si>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</si>
  <si>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</si>
  <si>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</si>
  <si>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</si>
  <si>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</si>
  <si>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</si>
  <si>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</si>
  <si>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</si>
  <si>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</si>
  <si>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</si>
  <si>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</si>
  <si>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</si>
  <si>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</si>
  <si>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</si>
  <si>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</si>
  <si>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</si>
  <si>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</si>
  <si>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</si>
  <si>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</si>
  <si>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</si>
  <si>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</si>
  <si>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</si>
  <si>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</si>
  <si>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</si>
  <si>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</si>
  <si>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</si>
  <si>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</si>
  <si>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</si>
  <si>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</si>
  <si>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</si>
  <si>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</si>
  <si>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</si>
  <si>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</si>
  <si>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</si>
  <si>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</si>
  <si>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</si>
  <si>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</si>
  <si>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</si>
  <si>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</si>
  <si>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</si>
  <si>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</si>
  <si>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</si>
  <si>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</si>
  <si>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</si>
  <si>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</si>
  <si>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</si>
  <si>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</si>
  <si>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</si>
  <si>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</si>
  <si>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</si>
  <si>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</si>
  <si>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</si>
  <si>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</si>
  <si>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</si>
  <si>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</si>
  <si>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</si>
  <si>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</si>
  <si>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</si>
  <si>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</si>
  <si>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</si>
  <si>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</si>
  <si>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</si>
  <si>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</si>
  <si>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</si>
  <si>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</si>
  <si>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</si>
  <si>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</si>
  <si>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</si>
  <si>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</si>
  <si>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</si>
  <si>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</si>
  <si>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</si>
  <si>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</si>
  <si>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</si>
  <si>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</si>
  <si>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</si>
  <si>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</si>
  <si>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</si>
  <si>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</si>
  <si>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</si>
  <si>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</si>
  <si>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</si>
  <si>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</si>
  <si>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</si>
  <si>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</si>
  <si>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</si>
  <si>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</si>
  <si>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</si>
  <si>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</si>
  <si>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</si>
  <si>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</si>
  <si>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</si>
  <si>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</si>
  <si>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</si>
  <si>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</si>
  <si>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</si>
  <si>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</si>
  <si>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</si>
  <si>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</si>
  <si>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</si>
  <si>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</si>
  <si>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</si>
  <si>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</si>
  <si>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</si>
  <si>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</si>
  <si>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</si>
  <si>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</si>
  <si>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</si>
  <si>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</si>
  <si>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</si>
  <si>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</si>
  <si>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</si>
  <si>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</si>
  <si>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</si>
  <si>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</si>
  <si>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</si>
  <si>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</si>
  <si>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</si>
  <si>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</si>
  <si>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</si>
  <si>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</si>
  <si>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</si>
  <si>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</si>
  <si>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</si>
  <si>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</si>
  <si>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</si>
  <si>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</si>
  <si>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</si>
  <si>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</si>
  <si>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</si>
  <si>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</si>
  <si>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</si>
  <si>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</si>
  <si>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</si>
  <si>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</si>
  <si>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</si>
  <si>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</si>
  <si>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</si>
  <si>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</si>
  <si>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</si>
  <si>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</si>
  <si>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</si>
  <si>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</si>
  <si>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</si>
  <si>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</si>
  <si>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</si>
  <si>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</si>
  <si>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</si>
  <si>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</si>
  <si>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</si>
  <si>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</si>
  <si>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</si>
  <si>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</si>
  <si>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</si>
  <si>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</si>
  <si>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</si>
  <si>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</si>
  <si>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</si>
  <si>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</si>
  <si>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</si>
  <si>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</si>
  <si>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</si>
  <si>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</si>
  <si>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</si>
  <si>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</si>
  <si>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</si>
  <si>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</si>
  <si>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</si>
  <si>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</si>
  <si>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</si>
  <si>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</si>
  <si>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</si>
  <si>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</si>
  <si>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</si>
  <si>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</si>
  <si>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</si>
  <si>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</si>
  <si>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</si>
  <si>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</si>
  <si>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</si>
  <si>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</si>
  <si>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</si>
  <si>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</si>
  <si>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</si>
  <si>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</si>
  <si>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</si>
  <si>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</si>
  <si>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</si>
  <si>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</si>
  <si>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</si>
  <si>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</si>
  <si>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</si>
  <si>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</si>
  <si>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</si>
  <si>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</si>
  <si>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</si>
  <si>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</si>
  <si>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</si>
  <si>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</si>
  <si>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</si>
  <si>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</si>
  <si>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</si>
  <si>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</si>
  <si>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</si>
  <si>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</si>
  <si>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</si>
  <si>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</si>
  <si>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</si>
  <si>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</si>
  <si>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</si>
  <si>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</si>
  <si>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</si>
  <si>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</si>
  <si>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</si>
  <si>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</si>
  <si>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</si>
  <si>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</si>
  <si>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</si>
  <si>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</si>
  <si>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</si>
  <si>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</si>
  <si>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</si>
  <si>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</si>
  <si>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</si>
  <si>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</si>
  <si>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</si>
  <si>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</si>
  <si>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</si>
  <si>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</si>
  <si>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</si>
  <si>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</si>
  <si>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</si>
  <si>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</si>
  <si>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</si>
  <si>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</si>
  <si>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</si>
  <si>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</si>
  <si>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</si>
  <si>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</si>
  <si>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</si>
  <si>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</si>
  <si>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</si>
  <si>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</si>
  <si>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</si>
  <si>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</si>
  <si>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</si>
  <si>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</si>
  <si>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</si>
  <si>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</si>
  <si>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</si>
  <si>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</si>
  <si>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</si>
  <si>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</si>
  <si>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</si>
  <si>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</si>
  <si>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</si>
  <si>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</si>
  <si>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</si>
  <si>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</si>
  <si>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</si>
  <si>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</si>
  <si>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</si>
  <si>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</si>
  <si>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</si>
  <si>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</si>
  <si>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</si>
  <si>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</si>
  <si>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</si>
  <si>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</si>
  <si>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</si>
  <si>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</si>
  <si>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</si>
  <si>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</si>
  <si>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</si>
  <si>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</si>
  <si>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</si>
  <si>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</si>
  <si>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</si>
  <si>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</si>
  <si>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</si>
  <si>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</si>
  <si>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</si>
  <si>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</si>
  <si>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</si>
  <si>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</si>
  <si>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</si>
  <si>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</si>
  <si>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</si>
  <si>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</si>
  <si>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</si>
  <si>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</si>
  <si>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</si>
  <si>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</si>
  <si>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</si>
  <si>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</si>
  <si>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</si>
  <si>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</si>
  <si>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</si>
  <si>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</si>
  <si>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</si>
  <si>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</si>
  <si>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</si>
  <si>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</si>
  <si>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</si>
  <si>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</si>
  <si>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</si>
  <si>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</si>
  <si>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</si>
  <si>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</si>
  <si>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</si>
  <si>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</si>
  <si>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</si>
  <si>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</si>
  <si>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</si>
  <si>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</si>
  <si>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</si>
  <si>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</si>
  <si>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</si>
  <si>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</si>
  <si>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</si>
  <si>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</si>
  <si>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</si>
  <si>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</si>
  <si>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</si>
  <si>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</si>
  <si>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</si>
  <si>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</si>
  <si>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</si>
  <si>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</si>
  <si>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</si>
  <si>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</si>
  <si>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</si>
  <si>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</si>
  <si>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</si>
  <si>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</si>
  <si>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</si>
  <si>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</si>
  <si>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</si>
  <si>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</si>
  <si>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</si>
  <si>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</si>
  <si>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</si>
  <si>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</si>
  <si>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</si>
  <si>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</si>
  <si>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</si>
  <si>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</si>
  <si>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</si>
  <si>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</si>
  <si>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</si>
  <si>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</si>
  <si>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</si>
  <si>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</si>
  <si>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</si>
  <si>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</si>
  <si>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</si>
  <si>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</si>
  <si>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</si>
  <si>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</si>
  <si>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</si>
  <si>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</si>
  <si>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</si>
  <si>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</si>
  <si>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</si>
  <si>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</si>
  <si>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</si>
  <si>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</si>
  <si>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</si>
  <si>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</si>
  <si>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</si>
  <si>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</si>
  <si>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</si>
  <si>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</si>
  <si>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</si>
  <si>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</si>
  <si>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</si>
  <si>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</si>
  <si>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</si>
  <si>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</si>
  <si>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</si>
  <si>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</si>
  <si>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</si>
  <si>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</si>
  <si>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</si>
  <si>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</si>
  <si>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</si>
  <si>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</si>
  <si>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</si>
  <si>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</si>
  <si>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</si>
  <si>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</si>
  <si>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</si>
  <si>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</si>
  <si>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</si>
  <si>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</si>
  <si>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</si>
  <si>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</si>
  <si>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</si>
  <si>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</si>
  <si>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</si>
  <si>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</si>
  <si>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</si>
  <si>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</si>
  <si>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</si>
  <si>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</si>
  <si>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</si>
  <si>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</si>
  <si>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</si>
  <si>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</si>
  <si>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</si>
  <si>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</si>
  <si>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</si>
  <si>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</si>
  <si>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</si>
  <si>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</si>
  <si>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</si>
  <si>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</si>
  <si>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</si>
  <si>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</si>
  <si>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</si>
  <si>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</si>
  <si>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</si>
  <si>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</si>
  <si>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</si>
  <si>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</si>
  <si>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</si>
  <si>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</si>
  <si>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</si>
  <si>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</si>
  <si>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</si>
  <si>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</si>
  <si>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</si>
  <si>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</si>
  <si>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</si>
  <si>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</si>
  <si>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</si>
  <si>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</si>
  <si>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</si>
  <si>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</si>
  <si>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</si>
  <si>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</si>
  <si>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</si>
  <si>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</si>
  <si>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</si>
  <si>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</si>
  <si>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</si>
  <si>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</si>
  <si>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</si>
  <si>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</si>
  <si>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</si>
  <si>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</si>
  <si>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</si>
  <si>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</si>
  <si>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</si>
  <si>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</si>
  <si>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</si>
  <si>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</si>
  <si>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</si>
  <si>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</si>
  <si>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</si>
  <si>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</si>
  <si>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</si>
  <si>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</si>
  <si>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</si>
  <si>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</si>
  <si>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</si>
  <si>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</si>
  <si>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</si>
  <si>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</si>
  <si>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</si>
  <si>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</si>
  <si>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</si>
  <si>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</si>
  <si>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</si>
  <si>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</si>
  <si>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</si>
  <si>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</si>
  <si>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</si>
  <si>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</si>
  <si>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</si>
  <si>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</si>
  <si>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</si>
  <si>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</si>
  <si>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</si>
  <si>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</si>
  <si>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</si>
  <si>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</si>
  <si>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</si>
  <si>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</si>
  <si>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</si>
  <si>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</si>
  <si>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</si>
  <si>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</si>
  <si>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</si>
  <si>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</si>
  <si>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</si>
  <si>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</si>
  <si>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</si>
  <si>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</si>
  <si>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</si>
  <si>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</si>
  <si>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</si>
  <si>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</si>
  <si>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</si>
  <si>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</si>
  <si>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</si>
  <si>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</si>
  <si>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</si>
  <si>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</si>
  <si>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</si>
  <si>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</si>
  <si>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</si>
  <si>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</si>
  <si>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</si>
  <si>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</si>
  <si>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</si>
  <si>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</si>
  <si>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</si>
  <si>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</si>
  <si>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</si>
  <si>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</si>
  <si>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</si>
  <si>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</si>
  <si>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</si>
  <si>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</si>
  <si>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</si>
  <si>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</si>
  <si>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</si>
  <si>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</si>
  <si>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</si>
  <si>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</si>
  <si>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</si>
  <si>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</si>
  <si>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</si>
  <si>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</si>
  <si>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</si>
  <si>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</si>
  <si>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</si>
  <si>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</si>
  <si>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</si>
  <si>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</si>
  <si>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</si>
  <si>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</si>
  <si>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</si>
  <si>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</si>
  <si>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</si>
  <si>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</si>
  <si>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</si>
  <si>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</si>
  <si>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</si>
  <si>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</si>
  <si>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</si>
  <si>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</si>
  <si>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</si>
  <si>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</si>
  <si>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</si>
  <si>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</si>
  <si>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</si>
  <si>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</si>
  <si>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</si>
  <si>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</si>
  <si>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</si>
  <si>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</si>
  <si>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</si>
  <si>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</si>
  <si>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</si>
  <si>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</si>
  <si>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</si>
  <si>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</si>
  <si>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</si>
  <si>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</si>
  <si>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</si>
  <si>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</si>
  <si>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</si>
  <si>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</si>
  <si>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</si>
  <si>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</si>
  <si>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</si>
  <si>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</si>
  <si>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</si>
  <si>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</si>
  <si>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</si>
  <si>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</si>
  <si>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</si>
  <si>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</si>
  <si>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</si>
  <si>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</si>
  <si>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</si>
  <si>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</si>
  <si>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</si>
  <si>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</si>
  <si>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</si>
  <si>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</si>
  <si>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</si>
  <si>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</si>
  <si>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</si>
  <si>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</si>
  <si>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</si>
  <si>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</si>
  <si>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</si>
  <si>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</si>
  <si>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</si>
  <si>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</si>
  <si>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</si>
  <si>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</si>
  <si>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</si>
  <si>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</si>
  <si>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</si>
  <si>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</si>
  <si>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</si>
  <si>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</si>
  <si>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</si>
  <si>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</si>
  <si>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</si>
  <si>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</si>
  <si>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</si>
  <si>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</si>
  <si>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</si>
  <si>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</si>
  <si>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</si>
  <si>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</si>
  <si>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</si>
  <si>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</si>
  <si>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</si>
  <si>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</si>
  <si>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</si>
  <si>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</si>
  <si>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</si>
  <si>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</si>
  <si>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</si>
  <si>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</si>
  <si>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</si>
  <si>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</si>
  <si>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</si>
  <si>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</si>
  <si>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</si>
  <si>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</si>
  <si>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</si>
  <si>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</si>
  <si>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</si>
  <si>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</si>
  <si>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</si>
  <si>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</si>
  <si>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</si>
  <si>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</si>
  <si>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</si>
  <si>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</si>
  <si>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</si>
  <si>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</si>
  <si>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</si>
  <si>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</si>
  <si>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</si>
  <si>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</si>
  <si>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</si>
  <si>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</si>
  <si>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</si>
  <si>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</si>
  <si>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</si>
  <si>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</si>
  <si>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</si>
  <si>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</si>
  <si>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</si>
  <si>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</si>
  <si>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</si>
  <si>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</si>
  <si>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</si>
  <si>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</si>
  <si>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</si>
  <si>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</si>
  <si>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</si>
  <si>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</si>
  <si>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</si>
  <si>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</si>
  <si>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</si>
  <si>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</si>
  <si>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</si>
  <si>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</si>
  <si>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</si>
  <si>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</si>
  <si>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</si>
  <si>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</si>
  <si>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</si>
  <si>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</si>
  <si>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</si>
  <si>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</si>
  <si>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</si>
  <si>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</si>
  <si>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</si>
  <si>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</si>
  <si>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</si>
  <si>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</si>
  <si>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</si>
  <si>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</si>
  <si>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</si>
  <si>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</si>
  <si>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</si>
  <si>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</si>
  <si>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</si>
  <si>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</si>
  <si>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</si>
  <si>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</si>
  <si>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</si>
  <si>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</si>
  <si>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</si>
  <si>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</si>
  <si>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</si>
  <si>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</si>
  <si>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</si>
  <si>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</si>
  <si>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</si>
  <si>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</si>
  <si>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</si>
  <si>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</si>
  <si>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</si>
  <si>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</si>
  <si>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</si>
  <si>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</si>
  <si>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</si>
  <si>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</si>
  <si>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</si>
  <si>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</si>
  <si>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</si>
  <si>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</si>
  <si>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</si>
  <si>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</si>
  <si>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</si>
  <si>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</si>
  <si>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</si>
  <si>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</si>
  <si>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</si>
  <si>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</si>
  <si>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</si>
  <si>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</si>
  <si>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</si>
  <si>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</si>
  <si>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</si>
  <si>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</si>
  <si>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</si>
  <si>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</si>
  <si>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</si>
  <si>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</si>
  <si>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</si>
  <si>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</si>
  <si>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</si>
  <si>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</si>
  <si>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</si>
  <si>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</si>
  <si>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</si>
  <si>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</si>
  <si>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</si>
  <si>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</si>
  <si>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</si>
  <si>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</si>
  <si>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</si>
  <si>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</si>
  <si>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</si>
  <si>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</si>
  <si>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</si>
  <si>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</si>
  <si>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</si>
  <si>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</si>
  <si>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</si>
  <si>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</si>
  <si>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</si>
  <si>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</si>
  <si>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</si>
  <si>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</si>
  <si>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</si>
  <si>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</si>
  <si>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</si>
  <si>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</si>
  <si>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</si>
  <si>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</si>
  <si>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</si>
  <si>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</si>
  <si>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</si>
  <si>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</si>
  <si>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</si>
  <si>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</si>
  <si>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</si>
  <si>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</si>
  <si>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</si>
  <si>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</si>
  <si>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</si>
  <si>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</si>
  <si>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</si>
  <si>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</si>
  <si>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</si>
  <si>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</si>
  <si>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</si>
  <si>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</si>
  <si>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</si>
  <si>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</si>
  <si>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</si>
  <si>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</si>
  <si>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</si>
  <si>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</si>
  <si>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</si>
  <si>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</si>
  <si>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</si>
  <si>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</si>
  <si>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</si>
  <si>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</si>
  <si>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</si>
  <si>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</si>
  <si>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</si>
  <si>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</si>
  <si>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</si>
  <si>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</si>
  <si>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</si>
  <si>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</si>
  <si>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</si>
  <si>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</si>
  <si>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</si>
  <si>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</si>
  <si>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</si>
  <si>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</si>
  <si>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</si>
  <si>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</si>
  <si>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</si>
  <si>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</si>
  <si>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</si>
  <si>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</si>
  <si>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</si>
  <si>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</si>
  <si>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</si>
  <si>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</si>
  <si>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</si>
  <si>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</si>
  <si>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</si>
  <si>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</si>
  <si>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</si>
  <si>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</si>
  <si>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</si>
  <si>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</si>
  <si>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</si>
  <si>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</si>
  <si>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</si>
  <si>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</si>
  <si>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</si>
  <si>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</si>
  <si>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</si>
  <si>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</si>
  <si>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</si>
  <si>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</si>
  <si>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</si>
  <si>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</si>
  <si>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</si>
  <si>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</si>
  <si>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</si>
  <si>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</si>
  <si>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</si>
  <si>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</si>
  <si>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</si>
  <si>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</si>
  <si>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</si>
  <si>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</si>
  <si>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</si>
  <si>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</si>
  <si>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</si>
  <si>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</si>
  <si>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</si>
  <si>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</si>
  <si>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</si>
  <si>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</si>
  <si>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</si>
  <si>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</si>
  <si>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</si>
  <si>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</si>
  <si>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</si>
  <si>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</si>
  <si>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</si>
  <si>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</si>
  <si>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</si>
  <si>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</si>
  <si>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</si>
  <si>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</si>
  <si>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</si>
  <si>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</si>
  <si>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</si>
  <si>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</si>
  <si>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</si>
  <si>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</si>
  <si>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</si>
  <si>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</si>
  <si>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</si>
  <si>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</si>
  <si>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</si>
  <si>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</si>
  <si>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</si>
  <si>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</si>
  <si>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</si>
  <si>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</si>
  <si>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</si>
  <si>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</si>
  <si>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</si>
  <si>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</si>
  <si>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</si>
  <si>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</si>
  <si>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</si>
  <si>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</si>
  <si>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</si>
  <si>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</si>
  <si>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</si>
  <si>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</si>
  <si>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</si>
  <si>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</si>
  <si>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</si>
  <si>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</si>
  <si>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</si>
  <si>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</si>
  <si>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</si>
  <si>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</si>
  <si>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</si>
  <si>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</si>
  <si>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</si>
  <si>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</si>
  <si>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</si>
  <si>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</si>
  <si>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</si>
  <si>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</si>
  <si>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</si>
  <si>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</si>
  <si>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</si>
  <si>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</si>
  <si>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</si>
  <si>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</si>
  <si>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</si>
  <si>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</si>
  <si>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</si>
  <si>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</si>
  <si>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</si>
  <si>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</si>
  <si>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</si>
  <si>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</si>
  <si>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</si>
  <si>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</si>
  <si>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</si>
  <si>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</si>
  <si>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</si>
  <si>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</si>
  <si>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</si>
  <si>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</si>
  <si>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</si>
  <si>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</si>
  <si>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</si>
  <si>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</si>
  <si>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</si>
  <si>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</si>
  <si>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</si>
  <si>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</si>
  <si>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</si>
  <si>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</si>
  <si>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</si>
  <si>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</si>
  <si>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</si>
  <si>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</si>
  <si>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</si>
  <si>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</si>
  <si>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</si>
  <si>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</si>
  <si>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</si>
  <si>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</si>
  <si>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</si>
  <si>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</si>
  <si>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</si>
  <si>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</si>
  <si>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</si>
  <si>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</si>
  <si>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</si>
  <si>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</si>
  <si>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</si>
  <si>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</si>
  <si>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</si>
  <si>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</si>
  <si>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</si>
  <si>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</si>
  <si>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</si>
  <si>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</si>
  <si>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</si>
  <si>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</si>
  <si>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</si>
  <si>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</si>
  <si>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</si>
  <si>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</si>
  <si>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</si>
  <si>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</si>
  <si>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</si>
  <si>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</si>
  <si>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</si>
  <si>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</si>
  <si>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</si>
  <si>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</si>
  <si>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</si>
  <si>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</si>
  <si>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</si>
  <si>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</si>
  <si>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</si>
  <si>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</si>
  <si>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</si>
  <si>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</si>
  <si>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</si>
  <si>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</si>
  <si>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</si>
  <si>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</si>
  <si>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</si>
  <si>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</si>
  <si>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</si>
  <si>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</si>
  <si>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</si>
  <si>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</si>
  <si>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</si>
  <si>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</si>
  <si>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</si>
  <si>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</si>
  <si>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</si>
  <si>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</si>
  <si>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</si>
  <si>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</si>
  <si>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</si>
  <si>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</si>
  <si>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</si>
  <si>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</si>
  <si>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</si>
  <si>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</si>
  <si>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</si>
  <si>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</si>
  <si>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</si>
  <si>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</si>
  <si>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</si>
  <si>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</si>
  <si>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</si>
  <si>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</si>
  <si>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</si>
  <si>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</si>
  <si>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</si>
  <si>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</si>
  <si>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</si>
  <si>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</si>
  <si>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</si>
  <si>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</si>
  <si>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</si>
  <si>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</si>
  <si>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</si>
  <si>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</si>
  <si>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</si>
  <si>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</si>
  <si>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</si>
  <si>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</si>
  <si>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</si>
  <si>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</si>
  <si>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</si>
  <si>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</si>
  <si>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</si>
  <si>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</si>
  <si>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</si>
  <si>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</si>
  <si>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</si>
  <si>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</si>
  <si>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</si>
  <si>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</si>
  <si>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</si>
  <si>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</si>
  <si>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</si>
  <si>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</si>
  <si>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</si>
  <si>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</si>
  <si>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</si>
  <si>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</si>
  <si>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</si>
  <si>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</si>
  <si>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</si>
  <si>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</si>
  <si>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</si>
  <si>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</si>
  <si>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</si>
  <si>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</si>
  <si>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</si>
  <si>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</si>
  <si>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</si>
  <si>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</si>
  <si>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</si>
  <si>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</si>
  <si>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</si>
  <si>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</si>
  <si>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</si>
  <si>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</si>
  <si>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</si>
  <si>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</si>
  <si>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</si>
  <si>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</si>
  <si>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</si>
  <si>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</si>
  <si>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</si>
  <si>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</si>
  <si>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</si>
  <si>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</si>
  <si>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</si>
  <si>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</si>
  <si>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</si>
  <si>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</si>
  <si>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</si>
  <si>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</si>
  <si>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</si>
  <si>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</si>
  <si>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</si>
  <si>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</si>
  <si>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</si>
  <si>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</si>
  <si>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</si>
  <si>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</si>
  <si>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</si>
  <si>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</si>
  <si>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</si>
  <si>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</si>
  <si>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</si>
  <si>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</si>
  <si>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</si>
  <si>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</si>
  <si>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</si>
  <si>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</si>
  <si>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</si>
  <si>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</si>
  <si>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</si>
  <si>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</si>
  <si>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</si>
  <si>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</si>
  <si>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</si>
  <si>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</si>
  <si>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</si>
  <si>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</si>
  <si>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</si>
  <si>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</si>
  <si>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</si>
  <si>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</si>
  <si>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</si>
  <si>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</si>
  <si>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</si>
  <si>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</si>
  <si>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</si>
  <si>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</si>
  <si>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</si>
  <si>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</si>
  <si>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</si>
  <si>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</si>
  <si>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</si>
  <si>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</si>
  <si>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</si>
  <si>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</si>
  <si>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</si>
  <si>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</si>
  <si>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</si>
  <si>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</si>
  <si>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</si>
  <si>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</si>
  <si>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</si>
  <si>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</si>
  <si>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</si>
  <si>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</si>
  <si>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</si>
  <si>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</si>
  <si>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</si>
  <si>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</si>
  <si>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</si>
  <si>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</si>
  <si>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</si>
  <si>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</si>
  <si>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</si>
  <si>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</si>
  <si>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</si>
  <si>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</si>
  <si>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</si>
  <si>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</si>
  <si>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</si>
  <si>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</si>
  <si>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</si>
  <si>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</si>
  <si>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</si>
  <si>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</si>
  <si>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</si>
  <si>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</si>
  <si>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</si>
  <si>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</si>
  <si>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</si>
  <si>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</si>
  <si>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</si>
  <si>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</si>
  <si>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</si>
  <si>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</si>
  <si>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</si>
  <si>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</si>
  <si>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</si>
  <si>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</si>
  <si>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</si>
  <si>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</si>
  <si>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</si>
  <si>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</si>
  <si>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</si>
  <si>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</si>
  <si>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</si>
  <si>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</si>
  <si>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</si>
  <si>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</si>
  <si>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</si>
  <si>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</si>
  <si>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</si>
  <si>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</si>
  <si>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</si>
  <si>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</si>
  <si>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</si>
  <si>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</si>
  <si>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</si>
  <si>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</si>
  <si>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</si>
  <si>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</si>
  <si>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</si>
  <si>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</si>
  <si>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</si>
  <si>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</si>
  <si>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</si>
  <si>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</si>
  <si>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</si>
  <si>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</si>
  <si>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</si>
  <si>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</si>
  <si>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</si>
  <si>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</si>
  <si>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</si>
  <si>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</si>
  <si>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</si>
  <si>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</si>
  <si>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</si>
  <si>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</si>
  <si>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</si>
  <si>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</si>
  <si>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</si>
  <si>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</si>
  <si>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</si>
  <si>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</si>
  <si>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</si>
  <si>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</si>
  <si>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</si>
  <si>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</si>
  <si>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</si>
  <si>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</si>
  <si>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</si>
  <si>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</si>
  <si>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</si>
  <si>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</si>
  <si>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</si>
  <si>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</si>
  <si>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</si>
  <si>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</si>
  <si>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</si>
  <si>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</si>
  <si>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</si>
  <si>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</si>
  <si>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</si>
  <si>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</si>
  <si>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</si>
  <si>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</si>
  <si>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</si>
  <si>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</si>
  <si>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</si>
  <si>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</si>
  <si>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</si>
  <si>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</si>
  <si>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</si>
  <si>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</si>
  <si>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</si>
  <si>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</si>
  <si>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</si>
  <si>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</si>
  <si>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</si>
  <si>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</si>
  <si>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</si>
  <si>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</si>
  <si>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</si>
  <si>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</si>
  <si>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</si>
  <si>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</si>
  <si>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</si>
  <si>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</si>
  <si>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</si>
  <si>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</si>
  <si>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</si>
  <si>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</si>
  <si>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</si>
  <si>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</si>
  <si>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</si>
  <si>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</si>
  <si>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</si>
  <si>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</si>
  <si>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</si>
  <si>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</si>
  <si>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</si>
  <si>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</si>
  <si>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</si>
  <si>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</si>
  <si>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</si>
  <si>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</si>
  <si>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</si>
  <si>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</si>
  <si>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</si>
  <si>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</si>
  <si>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</si>
  <si>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</si>
  <si>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</si>
  <si>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</si>
  <si>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</si>
  <si>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</si>
  <si>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</si>
  <si>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</si>
  <si>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</si>
  <si>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</si>
  <si>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</si>
  <si>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</si>
  <si>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</si>
  <si>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</si>
  <si>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</si>
  <si>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</si>
  <si>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</si>
  <si>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</si>
  <si>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</si>
  <si>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</si>
  <si>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</si>
  <si>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</si>
  <si>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</si>
  <si>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</si>
  <si>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</si>
  <si>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</si>
  <si>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</si>
  <si>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</si>
  <si>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</si>
  <si>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</si>
  <si>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</si>
  <si>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</si>
  <si>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</si>
  <si>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</si>
  <si>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</si>
  <si>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</si>
  <si>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</si>
  <si>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</si>
  <si>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</si>
  <si>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</si>
  <si>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</si>
  <si>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</si>
  <si>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</si>
  <si>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</si>
  <si>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</si>
  <si>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</si>
  <si>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</si>
  <si>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</si>
  <si>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</si>
  <si>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</si>
  <si>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</si>
  <si>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</si>
  <si>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</si>
  <si>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</si>
  <si>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</si>
  <si>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</si>
  <si>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</si>
  <si>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</si>
  <si>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</si>
  <si>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</si>
  <si>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</si>
  <si>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</si>
  <si>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</si>
  <si>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</si>
  <si>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</si>
  <si>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</si>
  <si>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</si>
  <si>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</si>
  <si>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</si>
  <si>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</si>
  <si>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</si>
  <si>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</si>
  <si>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</si>
  <si>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</si>
  <si>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</si>
  <si>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</si>
  <si>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</si>
  <si>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</si>
  <si>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</si>
  <si>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</si>
  <si>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</si>
  <si>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</si>
  <si>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</si>
  <si>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</si>
  <si>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</si>
  <si>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</si>
  <si>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</si>
  <si>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</si>
  <si>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</si>
  <si>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</si>
  <si>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</si>
  <si>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</si>
  <si>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</si>
  <si>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</si>
  <si>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</si>
  <si>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</si>
  <si>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</si>
  <si>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</si>
  <si>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</si>
  <si>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</si>
  <si>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</si>
  <si>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</si>
  <si>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</si>
  <si>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</si>
  <si>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</si>
  <si>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</si>
  <si>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</si>
  <si>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</si>
  <si>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</si>
  <si>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</si>
  <si>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</si>
  <si>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</si>
  <si>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</si>
  <si>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</si>
  <si>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</si>
  <si>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</si>
  <si>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</si>
  <si>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</si>
  <si>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</si>
  <si>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</si>
  <si>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</si>
  <si>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</si>
  <si>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</si>
  <si>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</si>
  <si>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</si>
  <si>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</si>
  <si>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</si>
  <si>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</si>
  <si>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</si>
  <si>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</si>
  <si>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</si>
  <si>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</si>
  <si>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</si>
  <si>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</si>
  <si>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</si>
  <si>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</si>
  <si>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</si>
  <si>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</si>
  <si>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</si>
  <si>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</si>
  <si>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</si>
  <si>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</si>
  <si>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</si>
  <si>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</si>
  <si>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</si>
  <si>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</si>
  <si>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</si>
  <si>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</si>
  <si>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</si>
  <si>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</si>
  <si>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</si>
  <si>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</si>
  <si>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</si>
  <si>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</si>
  <si>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</si>
  <si>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</si>
  <si>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</si>
  <si>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</si>
  <si>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</si>
  <si>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</si>
  <si>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</si>
  <si>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</si>
  <si>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</si>
  <si>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</si>
  <si>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</si>
  <si>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</si>
  <si>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</si>
  <si>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</si>
  <si>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</si>
  <si>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</si>
  <si>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</si>
  <si>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</si>
  <si>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</si>
  <si>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</si>
  <si>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</si>
  <si>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</si>
  <si>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</si>
  <si>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</si>
  <si>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</si>
  <si>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</si>
  <si>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</si>
  <si>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</si>
  <si>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</si>
  <si>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</si>
  <si>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</si>
  <si>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</si>
  <si>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</si>
  <si>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</si>
  <si>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</si>
  <si>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</si>
  <si>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</si>
  <si>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</si>
  <si>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</si>
  <si>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</si>
  <si>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</si>
  <si>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</si>
  <si>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</si>
  <si>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</si>
  <si>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</si>
  <si>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</si>
  <si>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</si>
  <si>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</si>
  <si>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</si>
  <si>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</si>
  <si>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</si>
  <si>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</si>
  <si>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</si>
  <si>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</si>
  <si>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</si>
  <si>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</si>
  <si>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</si>
  <si>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</si>
  <si>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</si>
  <si>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</si>
  <si>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</si>
  <si>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</si>
  <si>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</si>
  <si>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</si>
  <si>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</si>
  <si>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</si>
  <si>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</si>
  <si>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</si>
  <si>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</si>
  <si>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</si>
  <si>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</si>
  <si>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</si>
  <si>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</si>
  <si>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</si>
  <si>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</si>
  <si>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</si>
  <si>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</si>
  <si>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</si>
  <si>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</si>
  <si>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</si>
  <si>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</si>
  <si>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</si>
  <si>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</si>
  <si>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</si>
  <si>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</si>
  <si>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</si>
  <si>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</si>
  <si>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</si>
  <si>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</si>
  <si>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</si>
  <si>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</si>
  <si>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</si>
  <si>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</si>
  <si>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</si>
  <si>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</si>
  <si>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</si>
  <si>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</si>
  <si>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</si>
  <si>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</si>
  <si>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</si>
  <si>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</si>
  <si>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</si>
  <si>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</si>
  <si>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</si>
  <si>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</si>
  <si>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</si>
  <si>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</si>
  <si>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</si>
  <si>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</si>
  <si>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</si>
  <si>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</si>
  <si>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</si>
  <si>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</si>
  <si>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</si>
  <si>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</si>
  <si>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</si>
  <si>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</si>
  <si>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</si>
  <si>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</si>
  <si>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</si>
  <si>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</si>
  <si>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</si>
  <si>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</si>
  <si>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</si>
  <si>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</si>
  <si>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</si>
  <si>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</si>
  <si>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</si>
  <si>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</si>
  <si>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</si>
  <si>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</si>
  <si>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</si>
  <si>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</si>
  <si>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</si>
  <si>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</si>
  <si>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</si>
  <si>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</si>
  <si>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</si>
  <si>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</si>
  <si>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</si>
  <si>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</si>
  <si>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</si>
  <si>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</si>
  <si>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</si>
  <si>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</si>
  <si>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</si>
  <si>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</si>
  <si>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</si>
  <si>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</si>
  <si>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</si>
  <si>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</si>
  <si>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</si>
  <si>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</si>
  <si>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</si>
  <si>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</si>
  <si>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</si>
  <si>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</si>
  <si>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</si>
  <si>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</si>
  <si>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</si>
  <si>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</si>
  <si>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</si>
  <si>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</si>
  <si>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</si>
  <si>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</si>
  <si>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</si>
  <si>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</si>
  <si>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</si>
  <si>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</si>
  <si>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</si>
  <si>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</si>
  <si>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</si>
  <si>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</si>
  <si>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</si>
  <si>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</si>
  <si>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</si>
  <si>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</si>
  <si>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</si>
  <si>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</si>
  <si>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</si>
  <si>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</si>
  <si>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</si>
  <si>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</si>
  <si>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</si>
  <si>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</si>
  <si>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</si>
  <si>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</si>
  <si>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</si>
  <si>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</si>
  <si>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</si>
  <si>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</si>
  <si>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</si>
  <si>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</si>
  <si>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</si>
  <si>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</si>
  <si>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</si>
  <si>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</si>
  <si>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</si>
  <si>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</si>
  <si>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</si>
  <si>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</si>
  <si>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</si>
  <si>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</si>
  <si>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</si>
  <si>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</si>
  <si>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</si>
  <si>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</si>
  <si>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</si>
  <si>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</si>
  <si>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</si>
  <si>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</si>
  <si>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</si>
  <si>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</si>
  <si>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</si>
  <si>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</si>
  <si>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</si>
  <si>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</si>
  <si>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</si>
  <si>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</si>
  <si>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</si>
  <si>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</si>
  <si>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</si>
  <si>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</si>
  <si>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</si>
  <si>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</si>
  <si>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</si>
  <si>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</si>
  <si>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</si>
  <si>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</si>
  <si>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</si>
  <si>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</si>
  <si>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</si>
  <si>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</si>
  <si>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</si>
  <si>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</si>
  <si>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</si>
  <si>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</si>
  <si>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</si>
  <si>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</si>
  <si>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</si>
  <si>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</si>
  <si>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</si>
  <si>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</si>
  <si>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</si>
  <si>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</si>
  <si>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</si>
  <si>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</si>
  <si>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</si>
  <si>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</si>
  <si>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</si>
  <si>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</si>
  <si>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</si>
  <si>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</si>
  <si>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</si>
  <si>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</si>
  <si>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</si>
  <si>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</si>
  <si>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</si>
  <si>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</si>
  <si>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</si>
  <si>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</si>
  <si>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</si>
  <si>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</si>
  <si>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</si>
  <si>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</si>
  <si>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</si>
  <si>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</si>
  <si>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</si>
  <si>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</si>
  <si>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</si>
  <si>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</si>
  <si>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</si>
  <si>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</si>
  <si>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</si>
  <si>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</si>
  <si>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</si>
  <si>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</si>
  <si>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</si>
  <si>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</si>
  <si>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</si>
  <si>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</si>
  <si>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</si>
  <si>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</si>
  <si>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</si>
  <si>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</si>
  <si>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</si>
  <si>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</si>
  <si>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</si>
  <si>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</si>
  <si>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</si>
  <si>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</si>
  <si>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</si>
  <si>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</si>
  <si>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</si>
  <si>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</si>
  <si>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</si>
  <si>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</si>
  <si>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</si>
  <si>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</si>
  <si>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</si>
  <si>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</si>
  <si>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</si>
  <si>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</si>
  <si>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</si>
  <si>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</si>
  <si>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</si>
  <si>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</si>
  <si>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</si>
  <si>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</si>
  <si>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</si>
  <si>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</si>
  <si>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</si>
  <si>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</si>
  <si>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</si>
  <si>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</si>
  <si>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</si>
  <si>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</si>
  <si>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</si>
  <si>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</si>
  <si>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</si>
  <si>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</si>
  <si>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</si>
  <si>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</si>
  <si>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</si>
  <si>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</si>
  <si>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</si>
  <si>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</si>
  <si>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</si>
  <si>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</si>
  <si>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</si>
  <si>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</si>
  <si>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</si>
  <si>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</si>
  <si>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</si>
  <si>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</si>
  <si>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</si>
  <si>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</si>
  <si>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</si>
  <si>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</si>
  <si>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</si>
  <si>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</si>
  <si>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</si>
  <si>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</si>
  <si>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</si>
  <si>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</si>
  <si>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</si>
  <si>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</si>
  <si>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</si>
  <si>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</si>
  <si>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</si>
  <si>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</si>
  <si>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</si>
  <si>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</si>
  <si>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</si>
  <si>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</si>
  <si>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</si>
  <si>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</si>
  <si>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</si>
  <si>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</si>
  <si>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</si>
  <si>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</si>
  <si>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</si>
  <si>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</si>
  <si>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</si>
  <si>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</si>
  <si>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</si>
  <si>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</si>
  <si>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</si>
  <si>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</si>
  <si>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</si>
  <si>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</si>
  <si>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</si>
  <si>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</si>
  <si>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</si>
  <si>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</si>
  <si>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</si>
  <si>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</si>
  <si>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</si>
  <si>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</si>
  <si>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</si>
  <si>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</si>
  <si>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</si>
  <si>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</si>
  <si>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</si>
  <si>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</si>
  <si>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</si>
  <si>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</si>
  <si>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</si>
  <si>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</si>
  <si>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</si>
  <si>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</si>
  <si>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</si>
  <si>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</si>
  <si>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</si>
  <si>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</si>
  <si>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</si>
  <si>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</si>
  <si>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</si>
  <si>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</si>
  <si>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</si>
  <si>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</si>
  <si>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</si>
  <si>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</si>
  <si>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</si>
  <si>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</si>
  <si>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</si>
  <si>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</si>
  <si>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</si>
  <si>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</si>
  <si>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</si>
  <si>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</si>
  <si>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</si>
  <si>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</si>
  <si>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</si>
  <si>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</si>
  <si>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</si>
  <si>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</si>
  <si>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</si>
  <si>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</si>
  <si>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</si>
  <si>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</si>
  <si>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</si>
  <si>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</si>
  <si>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</si>
  <si>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</si>
  <si>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</si>
  <si>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</si>
  <si>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</si>
  <si>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</si>
  <si>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</si>
  <si>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</si>
  <si>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</si>
  <si>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</si>
  <si>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</si>
  <si>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</si>
  <si>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</si>
  <si>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</si>
  <si>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</si>
  <si>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</si>
  <si>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</si>
  <si>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</si>
  <si>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</si>
  <si>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</si>
  <si>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</si>
  <si>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</si>
  <si>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</si>
  <si>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</si>
  <si>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</si>
  <si>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</si>
  <si>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</si>
  <si>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</si>
  <si>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</si>
  <si>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</si>
  <si>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</si>
  <si>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</si>
  <si>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</si>
  <si>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</si>
  <si>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</si>
  <si>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</si>
  <si>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</si>
  <si>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</si>
  <si>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</si>
  <si>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</si>
  <si>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</si>
  <si>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</si>
  <si>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</si>
  <si>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</si>
  <si>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</si>
  <si>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</si>
  <si>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</si>
  <si>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</si>
  <si>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</si>
  <si>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</si>
  <si>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</si>
  <si>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</si>
  <si>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</si>
  <si>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</si>
  <si>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</si>
  <si>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</si>
  <si>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</si>
  <si>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</si>
  <si>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</si>
  <si>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</si>
  <si>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</si>
  <si>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</si>
  <si>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</si>
  <si>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</si>
  <si>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</si>
  <si>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</si>
  <si>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</si>
  <si>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</si>
  <si>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</si>
  <si>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</si>
  <si>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</si>
  <si>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</si>
  <si>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</si>
  <si>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</si>
  <si>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</si>
  <si>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</si>
  <si>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</si>
  <si>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</si>
  <si>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</si>
  <si>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</si>
  <si>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</si>
  <si>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</si>
  <si>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</si>
  <si>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</si>
  <si>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</si>
  <si>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</si>
  <si>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</si>
  <si>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</si>
  <si>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</si>
  <si>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</si>
  <si>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</si>
  <si>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</si>
  <si>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</si>
  <si>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</si>
  <si>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</si>
  <si>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</si>
  <si>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</si>
  <si>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</si>
  <si>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</si>
  <si>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</si>
  <si>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</si>
  <si>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</si>
  <si>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</si>
  <si>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</si>
  <si>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</si>
  <si>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</si>
  <si>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</si>
  <si>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</si>
  <si>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</si>
  <si>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</si>
  <si>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</si>
  <si>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</si>
  <si>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</si>
  <si>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</si>
  <si>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</si>
  <si>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</si>
  <si>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</si>
  <si>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</si>
  <si>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</si>
  <si>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</si>
  <si>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</si>
  <si>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</si>
  <si>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</si>
  <si>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</si>
  <si>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</si>
  <si>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</si>
  <si>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</si>
  <si>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</si>
  <si>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</si>
  <si>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</si>
  <si>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</si>
  <si>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</si>
  <si>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</si>
  <si>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</si>
  <si>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</si>
  <si>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</si>
  <si>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</si>
  <si>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</si>
  <si>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</si>
  <si>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</si>
  <si>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</si>
  <si>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</si>
  <si>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</si>
  <si>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</si>
  <si>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</si>
  <si>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</si>
  <si>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</si>
  <si>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</si>
  <si>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</si>
  <si>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</si>
  <si>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</si>
  <si>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</si>
  <si>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</si>
  <si>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</si>
  <si>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</si>
  <si>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</si>
  <si>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</si>
  <si>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</si>
  <si>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</si>
  <si>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</si>
  <si>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</si>
  <si>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</si>
  <si>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</si>
  <si>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</si>
  <si>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</si>
  <si>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</si>
  <si>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</si>
  <si>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</si>
  <si>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</si>
  <si>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</si>
  <si>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</si>
  <si>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</si>
  <si>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</si>
  <si>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</si>
  <si>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</si>
  <si>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</si>
  <si>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</si>
  <si>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</si>
  <si>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</si>
  <si>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</si>
  <si>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</si>
  <si>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</si>
  <si>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</si>
  <si>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</si>
  <si>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</si>
  <si>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</si>
  <si>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</si>
  <si>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</si>
  <si>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</si>
  <si>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</si>
  <si>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</si>
  <si>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</si>
  <si>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</si>
  <si>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</si>
  <si>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</si>
  <si>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</si>
  <si>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</si>
  <si>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</si>
  <si>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</si>
  <si>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</si>
  <si>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</si>
  <si>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</si>
  <si>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</si>
  <si>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</si>
  <si>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</si>
  <si>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</si>
  <si>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</si>
  <si>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</si>
  <si>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</si>
  <si>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</si>
  <si>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</si>
  <si>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</si>
  <si>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</si>
  <si>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</si>
  <si>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</si>
  <si>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</si>
  <si>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</si>
  <si>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</si>
  <si>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</si>
  <si>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</si>
  <si>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</si>
  <si>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</si>
  <si>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</si>
  <si>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</si>
  <si>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</si>
  <si>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</si>
  <si>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</si>
  <si>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</si>
  <si>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</si>
  <si>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</si>
  <si>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</si>
  <si>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</si>
  <si>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</si>
  <si>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</si>
  <si>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</si>
  <si>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</si>
  <si>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</si>
  <si>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</si>
  <si>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</si>
  <si>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</si>
  <si>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</si>
  <si>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</si>
  <si>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</si>
  <si>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</si>
  <si>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</si>
  <si>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</si>
  <si>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</si>
  <si>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</si>
  <si>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</si>
  <si>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</si>
  <si>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</si>
  <si>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</si>
  <si>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</si>
  <si>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</si>
  <si>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</si>
  <si>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</si>
  <si>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</si>
  <si>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</si>
  <si>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</si>
  <si>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</si>
  <si>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</si>
  <si>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</si>
  <si>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</si>
  <si>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</si>
  <si>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</si>
  <si>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</si>
  <si>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</si>
  <si>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</si>
  <si>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</si>
  <si>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</si>
  <si>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</si>
  <si>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</si>
  <si>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</si>
  <si>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</si>
  <si>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</si>
  <si>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</si>
  <si>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</si>
  <si>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</si>
  <si>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</si>
  <si>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</si>
  <si>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</si>
  <si>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</si>
  <si>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</si>
  <si>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</si>
  <si>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</si>
  <si>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</si>
  <si>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</si>
  <si>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</si>
  <si>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</si>
  <si>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</si>
  <si>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</si>
  <si>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</si>
  <si>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</si>
  <si>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</si>
  <si>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</si>
  <si>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</si>
  <si>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</si>
  <si>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</si>
  <si>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</si>
  <si>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</si>
  <si>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</si>
  <si>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</si>
  <si>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</si>
  <si>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</si>
  <si>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</si>
  <si>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</si>
  <si>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</si>
  <si>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</si>
  <si>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</si>
  <si>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</si>
  <si>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</si>
  <si>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</si>
  <si>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</si>
  <si>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</si>
  <si>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</si>
  <si>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</si>
  <si>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</si>
  <si>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</si>
  <si>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</si>
  <si>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</si>
  <si>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</si>
  <si>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</si>
  <si>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</si>
  <si>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</si>
  <si>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</si>
  <si>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</si>
  <si>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</si>
  <si>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</si>
  <si>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</si>
  <si>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</si>
  <si>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</si>
  <si>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</si>
  <si>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</si>
  <si>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</si>
  <si>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</si>
  <si>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</si>
  <si>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</si>
  <si>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</si>
  <si>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</si>
  <si>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</si>
  <si>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</si>
  <si>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</si>
  <si>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</si>
  <si>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</si>
  <si>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</si>
  <si>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</si>
  <si>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</si>
  <si>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</si>
  <si>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</si>
  <si>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</si>
  <si>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</si>
  <si>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</si>
  <si>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</si>
  <si>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</si>
  <si>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</si>
  <si>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</si>
  <si>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</si>
  <si>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</si>
  <si>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</si>
  <si>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</si>
  <si>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</si>
  <si>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</si>
  <si>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</si>
  <si>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</si>
  <si>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</si>
  <si>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</si>
  <si>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</si>
  <si>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</si>
  <si>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</si>
  <si>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</si>
  <si>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</si>
  <si>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</si>
  <si>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</si>
  <si>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</si>
  <si>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</si>
  <si>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</si>
  <si>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</si>
  <si>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</si>
  <si>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</si>
  <si>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</si>
  <si>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</si>
  <si>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</si>
  <si>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</si>
  <si>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</si>
  <si>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</si>
  <si>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</si>
  <si>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</si>
  <si>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</si>
  <si>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</si>
  <si>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</si>
  <si>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</si>
  <si>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</si>
  <si>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</si>
  <si>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</si>
  <si>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</si>
  <si>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</si>
  <si>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</si>
  <si>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</si>
  <si>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</si>
  <si>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</si>
  <si>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</si>
  <si>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</si>
  <si>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</si>
  <si>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</si>
  <si>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</si>
  <si>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</si>
  <si>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</si>
  <si>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</si>
  <si>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</si>
  <si>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</si>
  <si>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</si>
  <si>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</si>
  <si>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</si>
  <si>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</si>
  <si>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</si>
  <si>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</si>
  <si>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</si>
  <si>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</si>
  <si>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</si>
  <si>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</si>
  <si>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</si>
  <si>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</si>
  <si>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</si>
  <si>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</si>
  <si>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</si>
  <si>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</si>
  <si>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</si>
  <si>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</si>
  <si>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</si>
  <si>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</si>
  <si>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</si>
  <si>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</si>
  <si>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</si>
  <si>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</si>
  <si>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</si>
  <si>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</si>
  <si>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</si>
  <si>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</si>
  <si>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</si>
  <si>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</si>
  <si>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</si>
  <si>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</si>
  <si>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</si>
  <si>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</si>
  <si>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</si>
  <si>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</si>
  <si>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</si>
  <si>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</si>
  <si>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</si>
  <si>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</si>
  <si>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</si>
  <si>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</si>
  <si>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</si>
  <si>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</si>
  <si>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</si>
  <si>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</si>
  <si>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</si>
  <si>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</si>
  <si>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</si>
  <si>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</si>
  <si>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</si>
  <si>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</si>
  <si>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</si>
  <si>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</si>
  <si>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</si>
  <si>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</si>
  <si>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</si>
  <si>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</si>
  <si>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</si>
  <si>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</si>
  <si>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</si>
  <si>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</si>
  <si>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</si>
  <si>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</si>
  <si>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</si>
  <si>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</si>
  <si>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</si>
  <si>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</si>
  <si>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</si>
  <si>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</si>
  <si>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</si>
  <si>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</si>
  <si>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</si>
  <si>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</si>
  <si>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</si>
  <si>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</si>
  <si>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</si>
  <si>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</si>
  <si>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</si>
  <si>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</si>
  <si>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</si>
  <si>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</si>
  <si>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</si>
  <si>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</si>
  <si>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</si>
  <si>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</si>
  <si>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</si>
  <si>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</si>
  <si>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</si>
  <si>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</si>
  <si>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</si>
  <si>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</si>
  <si>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</si>
  <si>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</si>
  <si>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</si>
  <si>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</si>
  <si>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</si>
  <si>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</si>
  <si>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</si>
  <si>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</si>
  <si>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</si>
  <si>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</si>
  <si>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</si>
  <si>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</si>
  <si>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</si>
  <si>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</si>
  <si>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</si>
  <si>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</si>
  <si>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</si>
  <si>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</si>
  <si>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</si>
  <si>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</si>
  <si>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</si>
  <si>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</si>
  <si>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</si>
  <si>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</si>
  <si>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</si>
  <si>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</si>
  <si>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</si>
  <si>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</si>
  <si>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</si>
  <si>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</si>
  <si>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</si>
  <si>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</si>
  <si>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</si>
  <si>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</si>
  <si>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</si>
  <si>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</si>
  <si>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</si>
  <si>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</si>
  <si>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</si>
  <si>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</si>
  <si>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</si>
  <si>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</si>
  <si>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</si>
  <si>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</si>
  <si>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</si>
  <si>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</si>
  <si>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</si>
  <si>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</si>
  <si>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</si>
  <si>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</si>
  <si>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</si>
  <si>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</si>
  <si>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</si>
  <si>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</si>
  <si>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</si>
  <si>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</si>
  <si>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</si>
  <si>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</si>
  <si>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</si>
  <si>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</si>
  <si>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</si>
  <si>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</si>
  <si>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</si>
  <si>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</si>
  <si>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</si>
  <si>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</si>
  <si>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</si>
  <si>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</si>
  <si>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</si>
  <si>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</si>
  <si>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</si>
  <si>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</si>
  <si>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</si>
  <si>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</si>
  <si>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</si>
  <si>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</si>
  <si>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</si>
  <si>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</si>
  <si>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</si>
  <si>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</si>
  <si>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</si>
  <si>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</si>
  <si>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</si>
  <si>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</si>
  <si>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</si>
  <si>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</si>
  <si>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</si>
  <si>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</si>
  <si>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</si>
  <si>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</si>
  <si>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</si>
  <si>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</si>
  <si>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</si>
  <si>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</si>
  <si>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</si>
  <si>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</si>
  <si>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</si>
  <si>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</si>
  <si>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</si>
  <si>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</si>
  <si>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</si>
  <si>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</si>
  <si>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</si>
  <si>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</si>
  <si>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</si>
  <si>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</si>
  <si>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</si>
  <si>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</si>
  <si>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</si>
  <si>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</si>
  <si>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</si>
  <si>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</si>
  <si>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</si>
  <si>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</si>
  <si>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</si>
  <si>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</si>
  <si>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</si>
  <si>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</si>
  <si>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</si>
  <si>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</si>
  <si>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</si>
  <si>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</si>
  <si>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</si>
  <si>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</si>
  <si>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</si>
  <si>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</si>
  <si>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</si>
  <si>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</si>
  <si>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</si>
  <si>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</si>
  <si>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</si>
  <si>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</si>
  <si>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</si>
  <si>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</si>
  <si>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</si>
  <si>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</si>
  <si>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</si>
  <si>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</si>
  <si>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</si>
  <si>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</si>
  <si>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</si>
  <si>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</si>
  <si>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</si>
  <si>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</si>
  <si>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</si>
  <si>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</si>
  <si>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</si>
  <si>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</si>
  <si>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</si>
  <si>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</si>
  <si>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</si>
  <si>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</si>
  <si>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</si>
  <si>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</si>
  <si>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</si>
  <si>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</si>
  <si>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</si>
  <si>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</si>
  <si>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</si>
  <si>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</si>
  <si>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</si>
  <si>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</si>
  <si>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</si>
  <si>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</si>
  <si>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</si>
  <si>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</si>
  <si>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</si>
  <si>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</si>
  <si>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</si>
  <si>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</si>
  <si>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</si>
  <si>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</si>
  <si>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</si>
  <si>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</si>
  <si>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</si>
  <si>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</si>
  <si>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</si>
  <si>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</si>
  <si>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</si>
  <si>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</si>
  <si>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</si>
  <si>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</si>
  <si>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</si>
  <si>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</si>
  <si>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</si>
  <si>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</si>
  <si>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</si>
  <si>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</si>
  <si>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</si>
  <si>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</si>
  <si>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</si>
  <si>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</si>
  <si>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</si>
  <si>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</si>
  <si>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</si>
  <si>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</si>
  <si>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</si>
  <si>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</si>
  <si>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</si>
  <si>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</si>
  <si>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</si>
  <si>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</si>
  <si>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</si>
  <si>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</si>
  <si>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</si>
  <si>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</si>
  <si>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</si>
  <si>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</si>
  <si>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</si>
  <si>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</si>
  <si>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</si>
  <si>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</si>
  <si>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</si>
  <si>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</si>
  <si>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</si>
  <si>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</si>
  <si>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</si>
  <si>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</si>
  <si>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</si>
  <si>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</si>
  <si>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</si>
  <si>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</si>
  <si>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</si>
  <si>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</si>
  <si>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</si>
  <si>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</si>
  <si>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</si>
  <si>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</si>
  <si>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</si>
  <si>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</si>
  <si>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</si>
  <si>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</si>
  <si>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</si>
  <si>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</si>
  <si>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</si>
  <si>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</si>
  <si>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</si>
  <si>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</si>
  <si>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</si>
  <si>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</si>
  <si>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</si>
  <si>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</si>
  <si>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</si>
  <si>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</si>
  <si>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</si>
  <si>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</si>
  <si>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</si>
  <si>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</si>
  <si>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</si>
  <si>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</si>
  <si>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</si>
  <si>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</si>
  <si>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</si>
  <si>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</si>
  <si>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</si>
  <si>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</si>
  <si>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</si>
  <si>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</si>
  <si>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</si>
  <si>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</si>
  <si>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</si>
  <si>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</si>
  <si>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</si>
  <si>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</si>
  <si>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</si>
  <si>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</si>
  <si>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</si>
  <si>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</si>
  <si>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</si>
  <si>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</si>
  <si>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</si>
  <si>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</si>
  <si>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</si>
  <si>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</si>
  <si>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</si>
  <si>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</si>
  <si>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</si>
  <si>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</si>
  <si>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</si>
  <si>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</si>
  <si>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</si>
  <si>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</si>
  <si>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</si>
  <si>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</si>
  <si>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</si>
  <si>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</si>
  <si>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</si>
  <si>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</si>
  <si>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</si>
  <si>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</si>
  <si>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</si>
  <si>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</si>
  <si>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</si>
  <si>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</si>
  <si>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</si>
  <si>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</si>
  <si>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</si>
  <si>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</si>
  <si>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</si>
  <si>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</si>
  <si>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</si>
  <si>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</si>
  <si>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</si>
  <si>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</si>
  <si>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</si>
  <si>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</si>
  <si>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</si>
  <si>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</si>
  <si>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</si>
  <si>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</si>
  <si>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</si>
  <si>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</si>
  <si>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</si>
  <si>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</si>
  <si>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</si>
  <si>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</si>
  <si>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</si>
  <si>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</si>
  <si>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</si>
  <si>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</si>
  <si>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</si>
  <si>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</si>
  <si>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</si>
  <si>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</si>
  <si>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</si>
  <si>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</si>
  <si>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</si>
  <si>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</si>
  <si>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</si>
  <si>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</si>
  <si>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</si>
  <si>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</si>
  <si>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</si>
  <si>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</si>
  <si>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</si>
  <si>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</si>
  <si>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</si>
  <si>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</si>
  <si>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</si>
  <si>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</si>
  <si>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</si>
  <si>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</si>
  <si>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</si>
  <si>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</si>
  <si>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</si>
  <si>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</si>
  <si>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</si>
  <si>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</si>
  <si>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</si>
  <si>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</si>
  <si>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</si>
  <si>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</si>
  <si>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</si>
  <si>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</si>
  <si>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</si>
  <si>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</si>
  <si>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</si>
  <si>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</si>
  <si>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</si>
  <si>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</si>
  <si>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</si>
  <si>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</si>
  <si>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</si>
  <si>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</si>
  <si>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</si>
  <si>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</si>
  <si>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</si>
  <si>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</si>
  <si>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</si>
  <si>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</si>
  <si>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</si>
  <si>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</si>
  <si>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</si>
  <si>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</si>
  <si>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</si>
  <si>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</si>
  <si>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</si>
  <si>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</si>
  <si>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</si>
  <si>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</si>
  <si>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</si>
  <si>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</si>
  <si>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</si>
  <si>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</si>
  <si>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</si>
  <si>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</si>
  <si>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</si>
  <si>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</si>
  <si>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</si>
  <si>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</si>
  <si>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</si>
  <si>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</si>
  <si>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</si>
  <si>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</si>
  <si>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</si>
  <si>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</si>
  <si>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</si>
  <si>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</si>
  <si>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</si>
  <si>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</si>
  <si>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</si>
  <si>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</si>
  <si>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</si>
  <si>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</si>
  <si>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</si>
  <si>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</si>
  <si>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</si>
  <si>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</si>
  <si>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</si>
  <si>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</si>
  <si>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</si>
  <si>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</si>
  <si>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</si>
  <si>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</si>
  <si>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</si>
  <si>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</si>
  <si>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</si>
  <si>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</si>
  <si>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</si>
  <si>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</si>
  <si>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</si>
  <si>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</si>
  <si>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</si>
  <si>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</si>
  <si>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</si>
  <si>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</si>
  <si>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</si>
  <si>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</si>
  <si>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</si>
  <si>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</si>
  <si>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</si>
  <si>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</si>
  <si>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</si>
  <si>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</si>
  <si>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</si>
  <si>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</si>
  <si>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</si>
  <si>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</si>
  <si>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</si>
  <si>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</si>
  <si>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</si>
  <si>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</si>
  <si>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</si>
  <si>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</si>
  <si>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</si>
  <si>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</si>
  <si>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</si>
  <si>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</si>
  <si>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</si>
  <si>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</si>
  <si>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</si>
  <si>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</si>
  <si>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</si>
  <si>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</si>
  <si>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</si>
  <si>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</si>
  <si>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</si>
  <si>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</si>
  <si>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</si>
  <si>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</si>
  <si>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</si>
  <si>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</si>
  <si>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</si>
  <si>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</si>
  <si>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</si>
  <si>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</si>
  <si>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</si>
  <si>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</si>
  <si>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</si>
  <si>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</si>
  <si>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</si>
  <si>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</si>
  <si>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</si>
  <si>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</si>
  <si>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</si>
  <si>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</si>
  <si>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</si>
  <si>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</si>
  <si>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</si>
  <si>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</si>
  <si>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</si>
  <si>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</si>
  <si>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</si>
  <si>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</si>
  <si>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</si>
  <si>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</si>
  <si>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</si>
  <si>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</si>
  <si>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</si>
  <si>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</si>
  <si>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</si>
  <si>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</si>
  <si>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</si>
  <si>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</si>
  <si>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</si>
  <si>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</si>
  <si>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</si>
  <si>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</si>
  <si>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</si>
  <si>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</si>
  <si>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</si>
  <si>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</si>
  <si>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</si>
  <si>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</si>
  <si>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</si>
  <si>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</si>
  <si>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</si>
  <si>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</si>
  <si>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</si>
  <si>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</si>
  <si>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</si>
  <si>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</si>
  <si>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</si>
  <si>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</si>
  <si>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</si>
  <si>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</si>
  <si>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</si>
  <si>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</si>
  <si>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</si>
  <si>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</si>
  <si>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</si>
  <si>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</si>
  <si>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</si>
  <si>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</si>
  <si>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</si>
  <si>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</si>
  <si>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</si>
  <si>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</si>
  <si>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</si>
  <si>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</si>
  <si>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</si>
  <si>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</si>
  <si>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</si>
  <si>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</si>
  <si>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</si>
  <si>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</si>
  <si>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</si>
  <si>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</si>
  <si>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</si>
  <si>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</si>
  <si>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</si>
  <si>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</si>
  <si>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</si>
  <si>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</si>
  <si>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</si>
  <si>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</si>
  <si>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</si>
  <si>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</si>
  <si>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</si>
  <si>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</si>
  <si>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</si>
  <si>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</si>
  <si>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</si>
  <si>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</si>
  <si>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</si>
  <si>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</si>
  <si>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</si>
  <si>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</si>
  <si>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</si>
  <si>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</si>
  <si>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</si>
  <si>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</si>
  <si>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</si>
  <si>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</si>
  <si>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</si>
  <si>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</si>
  <si>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</si>
  <si>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</si>
  <si>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</si>
  <si>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</si>
  <si>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</si>
  <si>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</si>
  <si>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</si>
  <si>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</si>
  <si>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</si>
  <si>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</si>
  <si>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</si>
  <si>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</si>
  <si>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</si>
  <si>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</si>
  <si>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</si>
  <si>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</si>
  <si>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</si>
  <si>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</si>
  <si>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</si>
  <si>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</si>
  <si>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</si>
  <si>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</si>
  <si>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</si>
  <si>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</si>
  <si>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</si>
  <si>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</si>
  <si>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</si>
  <si>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</si>
  <si>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</si>
  <si>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</si>
  <si>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</si>
  <si>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</si>
  <si>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</si>
  <si>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</si>
  <si>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</si>
  <si>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</si>
  <si>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</si>
  <si>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</si>
  <si>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</si>
  <si>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</si>
  <si>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</si>
  <si>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</si>
  <si>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</si>
  <si>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</si>
  <si>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</si>
  <si>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</si>
  <si>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</si>
  <si>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</si>
  <si>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</si>
  <si>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</si>
  <si>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</si>
  <si>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</si>
  <si>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</si>
  <si>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</si>
  <si>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</si>
  <si>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</si>
  <si>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</si>
  <si>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</si>
  <si>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</si>
  <si>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</si>
  <si>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</si>
  <si>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</si>
  <si>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</si>
  <si>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</si>
  <si>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</si>
  <si>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</si>
  <si>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</si>
  <si>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</si>
  <si>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</si>
  <si>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</si>
  <si>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</si>
  <si>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</si>
  <si>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</si>
  <si>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</si>
  <si>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</si>
  <si>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</si>
  <si>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</si>
  <si>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</si>
  <si>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</si>
  <si>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</si>
  <si>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</si>
  <si>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</si>
  <si>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</si>
  <si>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</si>
  <si>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</si>
  <si>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</si>
  <si>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</si>
  <si>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</si>
  <si>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</si>
  <si>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</si>
  <si>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</si>
  <si>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</si>
  <si>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</si>
  <si>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</si>
  <si>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</si>
  <si>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</si>
  <si>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</si>
  <si>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</si>
  <si>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</si>
  <si>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</si>
  <si>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</si>
  <si>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</si>
  <si>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</si>
  <si>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</si>
  <si>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</si>
  <si>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</si>
  <si>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</si>
  <si>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</si>
  <si>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</si>
  <si>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</si>
  <si>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</si>
  <si>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</si>
  <si>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</si>
  <si>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</si>
  <si>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</si>
  <si>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</si>
  <si>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</si>
  <si>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</si>
  <si>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</si>
  <si>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</si>
  <si>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</si>
  <si>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</si>
  <si>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</si>
  <si>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</si>
  <si>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</si>
  <si>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</si>
  <si>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</si>
  <si>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</si>
  <si>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</si>
  <si>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</si>
  <si>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</si>
  <si>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</si>
  <si>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</si>
  <si>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</si>
  <si>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</si>
  <si>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</si>
  <si>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</si>
  <si>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</si>
  <si>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</si>
  <si>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</si>
  <si>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</si>
  <si>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</si>
  <si>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</si>
  <si>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</si>
  <si>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</si>
  <si>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</si>
  <si>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</si>
  <si>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</si>
  <si>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</si>
  <si>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</si>
  <si>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</si>
  <si>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</si>
  <si>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</si>
  <si>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</si>
  <si>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</si>
  <si>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</si>
  <si>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</si>
  <si>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</si>
  <si>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</si>
  <si>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</si>
  <si>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</si>
  <si>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</si>
  <si>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</si>
  <si>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</si>
  <si>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</si>
  <si>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</si>
  <si>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</si>
  <si>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</si>
  <si>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</si>
  <si>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</si>
  <si>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</si>
  <si>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</si>
  <si>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</si>
  <si>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</si>
  <si>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</si>
  <si>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</si>
  <si>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</si>
  <si>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</si>
  <si>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</si>
  <si>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</si>
  <si>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</si>
  <si>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</si>
  <si>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</si>
  <si>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</si>
  <si>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</si>
  <si>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</si>
  <si>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</si>
  <si>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</si>
  <si>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</si>
  <si>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</si>
  <si>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</si>
  <si>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</si>
  <si>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</si>
  <si>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</si>
  <si>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</si>
  <si>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</si>
  <si>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</si>
  <si>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</si>
  <si>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</si>
  <si>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</si>
  <si>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</si>
  <si>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</si>
  <si>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</si>
  <si>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</si>
  <si>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</si>
  <si>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</si>
  <si>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</si>
  <si>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</si>
  <si>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</si>
  <si>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</si>
  <si>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</si>
  <si>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</si>
  <si>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</si>
  <si>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</si>
  <si>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</si>
  <si>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</si>
  <si>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</si>
  <si>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</si>
  <si>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</si>
  <si>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</si>
  <si>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</si>
  <si>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</si>
  <si>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</si>
  <si>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</si>
  <si>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</si>
  <si>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</si>
  <si>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</si>
  <si>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</si>
  <si>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</si>
  <si>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</si>
  <si>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</si>
  <si>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</si>
  <si>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</si>
  <si>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</si>
  <si>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</si>
  <si>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</si>
  <si>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</si>
  <si>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</si>
  <si>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</si>
  <si>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</si>
  <si>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</si>
  <si>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</si>
  <si>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</si>
  <si>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</si>
  <si>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</si>
  <si>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</si>
  <si>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</si>
  <si>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</si>
  <si>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</si>
  <si>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</si>
  <si>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</si>
  <si>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</si>
  <si>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</si>
  <si>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</si>
  <si>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</si>
  <si>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</si>
  <si>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</si>
  <si>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</si>
  <si>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</si>
  <si>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</si>
  <si>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</si>
  <si>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</si>
  <si>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</si>
  <si>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</si>
  <si>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</si>
  <si>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</si>
  <si>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</si>
  <si>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</si>
  <si>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</si>
  <si>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</si>
  <si>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</si>
  <si>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</si>
  <si>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</si>
  <si>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</si>
  <si>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</si>
  <si>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</si>
  <si>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</si>
  <si>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</si>
  <si>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</si>
  <si>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</si>
  <si>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</si>
  <si>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</si>
  <si>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</si>
  <si>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</si>
  <si>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</si>
  <si>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</si>
  <si>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</si>
  <si>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</si>
  <si>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</si>
  <si>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</si>
  <si>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</si>
  <si>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</si>
  <si>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</si>
  <si>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</si>
  <si>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</si>
  <si>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</si>
  <si>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</si>
  <si>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</si>
  <si>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</si>
  <si>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</si>
  <si>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</si>
  <si>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</si>
  <si>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</si>
  <si>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</si>
  <si>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</si>
  <si>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</si>
  <si>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</si>
  <si>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</si>
  <si>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</si>
  <si>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</si>
  <si>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</si>
  <si>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</si>
  <si>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</si>
  <si>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</si>
  <si>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</si>
  <si>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</si>
  <si>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</si>
  <si>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</si>
  <si>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</si>
  <si>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</si>
  <si>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</si>
  <si>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</si>
  <si>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</si>
  <si>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</si>
  <si>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</si>
  <si>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</si>
  <si>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</si>
  <si>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</si>
  <si>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</si>
  <si>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</si>
  <si>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</si>
  <si>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</si>
  <si>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</si>
  <si>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</si>
  <si>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</si>
  <si>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</si>
  <si>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</si>
  <si>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</si>
  <si>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</si>
  <si>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</si>
  <si>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</si>
  <si>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</si>
  <si>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</si>
  <si>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</si>
  <si>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</si>
  <si>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</si>
  <si>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</si>
  <si>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</si>
  <si>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</si>
  <si>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</si>
  <si>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</si>
  <si>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</si>
  <si>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</si>
  <si>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</si>
  <si>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</si>
  <si>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</si>
  <si>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</si>
  <si>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</si>
  <si>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</si>
  <si>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</si>
  <si>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</si>
  <si>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</si>
  <si>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</si>
  <si>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</si>
  <si>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</si>
  <si>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</si>
  <si>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</si>
  <si>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</si>
  <si>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</si>
  <si>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</si>
  <si>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</si>
  <si>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</si>
  <si>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</si>
  <si>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</si>
  <si>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</si>
  <si>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</si>
  <si>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</si>
  <si>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</si>
  <si>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</si>
  <si>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</si>
  <si>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</si>
  <si>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</si>
  <si>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</si>
  <si>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</si>
  <si>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</si>
  <si>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</si>
  <si>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</si>
  <si>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</si>
  <si>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</si>
  <si>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</si>
  <si>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</si>
  <si>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</si>
  <si>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</si>
  <si>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</si>
  <si>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</si>
  <si>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</si>
  <si>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</si>
  <si>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</si>
  <si>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</si>
  <si>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</si>
  <si>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</si>
  <si>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</si>
  <si>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</si>
  <si>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</si>
  <si>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</si>
  <si>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</si>
  <si>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</si>
  <si>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</si>
  <si>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</si>
  <si>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</si>
  <si>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</si>
  <si>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</si>
  <si>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</si>
  <si>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</si>
  <si>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</si>
  <si>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</si>
  <si>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</si>
  <si>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</si>
  <si>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</si>
  <si>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</si>
  <si>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</si>
  <si>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</si>
  <si>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</si>
  <si>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</si>
  <si>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</si>
  <si>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</si>
  <si>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</si>
  <si>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</si>
  <si>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</si>
  <si>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</si>
  <si>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</si>
  <si>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</si>
  <si>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</si>
  <si>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</si>
  <si>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</si>
  <si>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</si>
  <si>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</si>
  <si>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</si>
  <si>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</si>
  <si>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</si>
  <si>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</si>
  <si>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</si>
  <si>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</si>
  <si>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</si>
  <si>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</si>
  <si>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</si>
  <si>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</si>
  <si>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</si>
  <si>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</si>
  <si>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</si>
  <si>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</si>
  <si>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</si>
  <si>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</si>
  <si>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</si>
  <si>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</si>
  <si>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</si>
  <si>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</si>
  <si>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</si>
  <si>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</si>
  <si>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</si>
  <si>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</si>
  <si>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</si>
  <si>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</si>
  <si>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</si>
  <si>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</si>
  <si>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</si>
  <si>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</si>
  <si>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</si>
  <si>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</si>
  <si>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</si>
  <si>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</si>
  <si>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</si>
  <si>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</si>
  <si>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</si>
  <si>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</si>
  <si>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</si>
  <si>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</si>
  <si>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</si>
  <si>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</si>
  <si>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</si>
  <si>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</si>
  <si>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</si>
  <si>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</si>
  <si>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</si>
  <si>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</si>
  <si>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</si>
  <si>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</si>
  <si>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</si>
  <si>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</si>
  <si>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</si>
  <si>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</si>
  <si>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</si>
  <si>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</si>
  <si>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</si>
  <si>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</si>
  <si>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</si>
  <si>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</si>
  <si>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</si>
  <si>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</si>
  <si>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</si>
  <si>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</si>
  <si>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</si>
  <si>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</si>
  <si>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</si>
  <si>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</si>
  <si>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</si>
  <si>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</si>
  <si>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</si>
  <si>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</si>
  <si>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</si>
  <si>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</si>
  <si>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</si>
  <si>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</si>
  <si>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</si>
  <si>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</si>
  <si>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</si>
  <si>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</si>
  <si>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</si>
  <si>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</si>
  <si>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</si>
  <si>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</si>
  <si>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</si>
  <si>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</si>
  <si>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</si>
  <si>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</si>
  <si>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</si>
  <si>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</si>
  <si>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</si>
  <si>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</si>
  <si>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</si>
  <si>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</si>
  <si>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</si>
  <si>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</si>
  <si>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</si>
  <si>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</si>
  <si>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</si>
  <si>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</si>
  <si>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</si>
  <si>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</si>
  <si>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</si>
  <si>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</si>
  <si>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</si>
  <si>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</si>
  <si>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</si>
  <si>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</si>
  <si>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</si>
  <si>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</si>
  <si>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</si>
  <si>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</si>
  <si>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</si>
  <si>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</si>
  <si>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</si>
  <si>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</si>
  <si>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</si>
  <si>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</si>
  <si>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</si>
  <si>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</si>
  <si>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</si>
  <si>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</si>
  <si>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</si>
  <si>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</si>
  <si>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</si>
  <si>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</si>
  <si>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</si>
  <si>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</si>
  <si>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</si>
  <si>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</si>
  <si>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</si>
  <si>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</si>
  <si>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</si>
  <si>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</si>
  <si>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</si>
  <si>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</si>
  <si>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</si>
  <si>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</si>
  <si>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</si>
  <si>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</si>
  <si>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</si>
  <si>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</si>
  <si>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</si>
  <si>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</si>
  <si>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</si>
  <si>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</si>
  <si>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</si>
  <si>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</si>
  <si>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</si>
  <si>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</si>
  <si>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</si>
  <si>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</si>
  <si>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</si>
  <si>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</si>
  <si>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</si>
  <si>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</si>
  <si>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</si>
  <si>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</si>
  <si>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</si>
  <si>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</si>
  <si>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</si>
  <si>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</si>
  <si>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</si>
  <si>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</si>
  <si>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</si>
  <si>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</si>
  <si>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</si>
  <si>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</si>
  <si>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</si>
  <si>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</si>
  <si>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</si>
  <si>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</si>
  <si>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</si>
  <si>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</si>
  <si>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</si>
  <si>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</si>
  <si>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</si>
  <si>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</si>
  <si>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</si>
  <si>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</si>
  <si>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</si>
  <si>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</si>
  <si>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</si>
  <si>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</si>
  <si>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</si>
  <si>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</si>
  <si>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</si>
  <si>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</si>
  <si>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</si>
  <si>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</si>
  <si>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</si>
  <si>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</si>
  <si>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</si>
  <si>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</si>
  <si>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</si>
  <si>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</si>
  <si>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</si>
  <si>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</si>
  <si>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</si>
  <si>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</si>
  <si>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</si>
  <si>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</si>
  <si>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</si>
  <si>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</si>
  <si>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</si>
  <si>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</si>
  <si>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</si>
  <si>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</si>
  <si>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</si>
  <si>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</si>
  <si>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</si>
  <si>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</si>
  <si>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</si>
  <si>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</si>
  <si>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</si>
  <si>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</si>
  <si>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</si>
  <si>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</si>
  <si>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</si>
  <si>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</si>
  <si>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</si>
  <si>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</si>
  <si>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</si>
  <si>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</si>
  <si>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</si>
  <si>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</si>
  <si>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</si>
  <si>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</si>
  <si>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</si>
  <si>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</si>
  <si>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</si>
  <si>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</si>
  <si>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</si>
  <si>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</si>
  <si>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</si>
  <si>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</si>
  <si>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</si>
  <si>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</si>
  <si>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</si>
  <si>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</si>
  <si>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</si>
  <si>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</si>
  <si>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</si>
  <si>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</si>
  <si>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</si>
  <si>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</si>
  <si>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</si>
  <si>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</si>
  <si>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</si>
  <si>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</si>
  <si>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</si>
  <si>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</si>
  <si>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</si>
  <si>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</si>
  <si>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</si>
  <si>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</si>
  <si>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</si>
  <si>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</si>
  <si>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</si>
  <si>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</si>
  <si>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</si>
  <si>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</si>
  <si>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</si>
  <si>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</si>
  <si>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</si>
  <si>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</si>
  <si>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</si>
  <si>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</si>
  <si>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</si>
  <si>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</si>
  <si>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</si>
  <si>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</si>
  <si>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</si>
  <si>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</si>
  <si>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</si>
  <si>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</si>
  <si>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</si>
  <si>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</si>
  <si>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</si>
  <si>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</si>
  <si>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</si>
  <si>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</si>
  <si>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</si>
  <si>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</si>
  <si>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</si>
  <si>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</si>
  <si>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</si>
  <si>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</si>
  <si>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</si>
  <si>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</si>
  <si>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</si>
  <si>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</si>
  <si>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</si>
  <si>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</si>
  <si>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</si>
  <si>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</si>
  <si>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</si>
  <si>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</si>
  <si>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</si>
  <si>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</si>
  <si>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</si>
  <si>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</si>
  <si>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</si>
  <si>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</si>
  <si>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</si>
  <si>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</si>
  <si>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</si>
  <si>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</si>
  <si>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</si>
  <si>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</si>
  <si>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</si>
  <si>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</si>
  <si>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</si>
  <si>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</si>
  <si>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</si>
  <si>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</si>
  <si>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</si>
  <si>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</si>
  <si>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</si>
  <si>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</si>
  <si>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</si>
  <si>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</si>
  <si>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</si>
  <si>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</si>
  <si>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</si>
  <si>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</si>
  <si>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</si>
  <si>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</si>
  <si>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</si>
  <si>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</si>
  <si>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</si>
  <si>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</si>
  <si>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</si>
  <si>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</si>
  <si>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</si>
  <si>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</si>
  <si>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</si>
  <si>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</si>
  <si>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</si>
  <si>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</si>
  <si>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</si>
  <si>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</si>
  <si>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</si>
  <si>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</si>
  <si>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</si>
  <si>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</si>
  <si>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</si>
  <si>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</si>
  <si>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</si>
  <si>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</si>
  <si>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</si>
  <si>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</si>
  <si>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</si>
  <si>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</si>
  <si>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</si>
  <si>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</si>
  <si>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</si>
  <si>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</si>
  <si>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</si>
  <si>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</si>
  <si>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</si>
  <si>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</si>
  <si>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</si>
  <si>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</si>
  <si>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</si>
  <si>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</si>
  <si>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</si>
  <si>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</si>
  <si>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</si>
  <si>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</si>
  <si>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</si>
  <si>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</si>
  <si>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</si>
  <si>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</si>
  <si>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</si>
  <si>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</si>
  <si>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</si>
  <si>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</si>
  <si>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</si>
  <si>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</si>
  <si>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</si>
  <si>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</si>
  <si>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</si>
  <si>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</si>
  <si>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</si>
  <si>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</si>
  <si>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</si>
  <si>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</si>
  <si>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</si>
  <si>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</si>
  <si>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</si>
  <si>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</si>
  <si>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</si>
  <si>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</si>
  <si>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</si>
  <si>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</si>
  <si>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</si>
  <si>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</si>
  <si>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</si>
  <si>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</si>
  <si>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</si>
  <si>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</si>
  <si>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</si>
  <si>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</si>
  <si>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</si>
  <si>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</si>
  <si>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</si>
  <si>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</si>
  <si>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</si>
  <si>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</si>
  <si>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</si>
  <si>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</si>
  <si>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</si>
  <si>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</si>
  <si>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</si>
  <si>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</si>
  <si>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</si>
  <si>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</si>
  <si>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</si>
  <si>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</si>
  <si>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</si>
  <si>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</si>
  <si>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</si>
  <si>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</si>
  <si>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</si>
  <si>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</si>
  <si>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</si>
  <si>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</si>
  <si>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</si>
  <si>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</si>
  <si>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</si>
  <si>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</si>
  <si>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</si>
  <si>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</si>
  <si>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</si>
  <si>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</si>
  <si>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</si>
  <si>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</si>
  <si>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</si>
  <si>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</si>
  <si>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</si>
  <si>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</si>
  <si>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</si>
  <si>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</si>
  <si>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</si>
  <si>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</si>
  <si>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</si>
  <si>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</si>
  <si>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</si>
  <si>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</si>
  <si>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</si>
  <si>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</si>
  <si>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</si>
  <si>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</si>
  <si>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</si>
  <si>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</si>
  <si>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</si>
  <si>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</si>
  <si>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</si>
  <si>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</si>
  <si>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</si>
  <si>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</si>
  <si>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</si>
  <si>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</si>
  <si>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</si>
  <si>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</si>
  <si>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</si>
  <si>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</si>
  <si>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</si>
  <si>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</si>
  <si>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</si>
  <si>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</si>
  <si>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</si>
  <si>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</si>
  <si>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</si>
  <si>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</si>
  <si>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</si>
  <si>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</si>
  <si>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</si>
  <si>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</si>
  <si>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</si>
  <si>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</si>
  <si>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</si>
  <si>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</si>
  <si>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</si>
  <si>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</si>
  <si>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</si>
  <si>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</si>
  <si>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</si>
  <si>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</si>
  <si>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</si>
  <si>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</si>
  <si>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</si>
  <si>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</si>
  <si>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</si>
  <si>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</si>
  <si>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</si>
  <si>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</si>
  <si>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</si>
  <si>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</si>
  <si>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</si>
  <si>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</si>
  <si>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</si>
  <si>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</si>
  <si>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</si>
  <si>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</si>
  <si>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</si>
  <si>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</si>
  <si>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</si>
  <si>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</si>
  <si>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</si>
  <si>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</si>
  <si>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</si>
  <si>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</si>
  <si>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</si>
  <si>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</si>
  <si>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</si>
  <si>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</si>
  <si>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</si>
  <si>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</si>
  <si>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</si>
  <si>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</si>
  <si>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</si>
  <si>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</si>
  <si>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</si>
  <si>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</si>
  <si>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</si>
  <si>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</si>
  <si>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</si>
  <si>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</si>
  <si>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</si>
  <si>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</si>
  <si>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</si>
  <si>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</si>
  <si>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</si>
  <si>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</si>
  <si>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</si>
  <si>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</si>
  <si>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</si>
  <si>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</si>
  <si>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</si>
  <si>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</si>
  <si>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</si>
  <si>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</si>
  <si>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</si>
  <si>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</si>
  <si>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</si>
  <si>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</si>
  <si>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</si>
  <si>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</si>
  <si>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</si>
  <si>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</si>
  <si>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</si>
  <si>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</si>
  <si>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</si>
  <si>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</si>
  <si>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</si>
  <si>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</si>
  <si>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</si>
  <si>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</si>
  <si>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</si>
  <si>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</si>
  <si>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</si>
  <si>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</si>
  <si>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</si>
  <si>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</si>
  <si>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</si>
  <si>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</si>
  <si>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</si>
  <si>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</si>
  <si>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</si>
  <si>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</si>
  <si>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</si>
  <si>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</si>
  <si>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</si>
  <si>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</si>
  <si>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</si>
  <si>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</si>
  <si>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</si>
  <si>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</si>
  <si>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</si>
  <si>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</si>
  <si>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</si>
  <si>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</si>
  <si>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</si>
  <si>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</si>
  <si>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</si>
  <si>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</si>
  <si>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</si>
  <si>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</si>
  <si>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</si>
  <si>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</si>
  <si>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</si>
  <si>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</si>
  <si>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</si>
  <si>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</si>
  <si>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</si>
  <si>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</si>
  <si>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</si>
  <si>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</si>
  <si>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</si>
  <si>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</si>
  <si>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</si>
  <si>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</si>
  <si>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</si>
  <si>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</si>
  <si>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</si>
  <si>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</si>
  <si>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</si>
  <si>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</si>
  <si>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</si>
  <si>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</si>
  <si>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</si>
  <si>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</si>
  <si>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</si>
  <si>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</si>
  <si>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</si>
  <si>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</si>
  <si>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</si>
  <si>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</si>
  <si>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</si>
  <si>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</si>
  <si>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</si>
  <si>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</si>
  <si>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</si>
  <si>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</si>
  <si>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</si>
  <si>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</si>
  <si>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</si>
  <si>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</si>
  <si>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</si>
  <si>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</si>
  <si>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</si>
  <si>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</si>
  <si>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</si>
  <si>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</si>
  <si>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</si>
  <si>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</si>
  <si>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</si>
  <si>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</si>
  <si>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</si>
  <si>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</si>
  <si>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</si>
  <si>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</si>
  <si>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</si>
  <si>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</si>
  <si>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</si>
  <si>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</si>
  <si>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</si>
  <si>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</si>
  <si>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</si>
  <si>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</si>
  <si>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</si>
  <si>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</si>
  <si>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</si>
  <si>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</si>
  <si>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</si>
  <si>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</si>
  <si>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</si>
  <si>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</si>
  <si>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</si>
  <si>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</si>
  <si>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</si>
  <si>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</si>
  <si>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</si>
  <si>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</si>
  <si>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</si>
  <si>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</si>
  <si>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</si>
  <si>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</si>
  <si>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</si>
  <si>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</si>
  <si>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</si>
  <si>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</si>
  <si>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</si>
  <si>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</si>
  <si>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</si>
  <si>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</si>
  <si>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</si>
  <si>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</si>
  <si>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</si>
  <si>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</si>
  <si>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</si>
  <si>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</si>
  <si>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</si>
  <si>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</si>
  <si>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</si>
  <si>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</si>
  <si>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</si>
  <si>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</si>
  <si>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</si>
  <si>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</si>
  <si>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</si>
  <si>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</si>
  <si>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</si>
  <si>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</si>
  <si>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</si>
  <si>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</si>
  <si>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</si>
  <si>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</si>
  <si>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</si>
  <si>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</si>
  <si>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</si>
  <si>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</si>
  <si>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</si>
  <si>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</si>
  <si>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</si>
  <si>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</si>
  <si>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</si>
  <si>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</si>
  <si>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</si>
  <si>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</si>
  <si>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</si>
  <si>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</si>
  <si>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</si>
  <si>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</si>
  <si>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</si>
  <si>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</si>
  <si>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</si>
  <si>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</si>
  <si>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</si>
  <si>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</si>
  <si>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</si>
  <si>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</si>
  <si>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</si>
  <si>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</si>
  <si>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</si>
  <si>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</si>
  <si>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</si>
  <si>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</si>
  <si>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</si>
  <si>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</si>
  <si>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</si>
  <si>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</si>
  <si>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</si>
  <si>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</si>
  <si>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</si>
  <si>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</si>
  <si>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</si>
  <si>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</si>
  <si>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</si>
  <si>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</si>
  <si>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</si>
  <si>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</si>
  <si>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</si>
  <si>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</si>
  <si>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</si>
  <si>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</si>
  <si>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</si>
  <si>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</si>
  <si>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</si>
  <si>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</si>
  <si>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</si>
  <si>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</si>
  <si>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</si>
  <si>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</si>
  <si>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</si>
  <si>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</si>
  <si>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</si>
  <si>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</si>
  <si>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</si>
  <si>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</si>
  <si>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</si>
  <si>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</si>
  <si>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</si>
  <si>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</si>
  <si>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</si>
  <si>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</si>
  <si>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</si>
  <si>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</si>
  <si>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</si>
  <si>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</si>
  <si>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</si>
  <si>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</si>
  <si>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</si>
  <si>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</si>
  <si>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</si>
  <si>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</si>
  <si>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</si>
  <si>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</si>
  <si>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</si>
  <si>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</si>
  <si>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</si>
  <si>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</si>
  <si>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</si>
  <si>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</si>
  <si>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</si>
  <si>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</si>
  <si>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</si>
  <si>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</si>
  <si>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</si>
  <si>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</si>
  <si>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</si>
  <si>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</si>
  <si>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</si>
  <si>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</si>
  <si>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</si>
  <si>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</si>
  <si>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</si>
  <si>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</si>
  <si>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</si>
  <si>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</si>
  <si>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</si>
  <si>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</si>
  <si>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</si>
  <si>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</si>
  <si>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</si>
  <si>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</si>
  <si>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</si>
  <si>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</si>
  <si>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</si>
  <si>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</si>
  <si>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</si>
  <si>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</si>
  <si>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</si>
  <si>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</si>
  <si>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</si>
  <si>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</si>
  <si>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</si>
  <si>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</si>
  <si>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</si>
  <si>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</si>
  <si>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</si>
  <si>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</si>
  <si>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</si>
  <si>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</si>
  <si>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</si>
  <si>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</si>
  <si>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</si>
  <si>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</si>
  <si>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</si>
  <si>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</si>
  <si>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</si>
  <si>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</si>
  <si>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</si>
  <si>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</si>
  <si>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</si>
  <si>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</si>
  <si>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</si>
  <si>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</si>
  <si>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</si>
  <si>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</si>
  <si>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</si>
  <si>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</si>
  <si>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</si>
  <si>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</si>
  <si>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</si>
  <si>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</si>
  <si>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</si>
  <si>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</si>
  <si>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</si>
  <si>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</si>
  <si>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</si>
  <si>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</si>
  <si>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</si>
  <si>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</si>
  <si>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</si>
  <si>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</si>
  <si>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</si>
  <si>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</si>
  <si>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</si>
  <si>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</si>
  <si>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</si>
  <si>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</si>
  <si>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</si>
  <si>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</si>
  <si>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</si>
  <si>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</si>
  <si>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</si>
  <si>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</si>
  <si>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</si>
  <si>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</si>
  <si>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</si>
  <si>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</si>
  <si>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</si>
  <si>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</si>
  <si>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</si>
  <si>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</si>
  <si>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</si>
  <si>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</si>
  <si>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</si>
  <si>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</si>
  <si>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</si>
  <si>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</si>
  <si>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</si>
  <si>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</si>
  <si>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</si>
  <si>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</si>
  <si>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</si>
  <si>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</si>
  <si>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</si>
  <si>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</si>
  <si>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</si>
  <si>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</si>
  <si>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</si>
  <si>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</si>
  <si>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</si>
  <si>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</si>
  <si>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</si>
  <si>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</si>
  <si>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</si>
  <si>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</si>
  <si>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</si>
  <si>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</si>
  <si>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</si>
  <si>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</si>
  <si>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</si>
  <si>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</si>
  <si>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</si>
  <si>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</si>
  <si>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</si>
  <si>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</si>
  <si>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</si>
  <si>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</si>
  <si>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</si>
  <si>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</si>
  <si>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</si>
  <si>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</si>
  <si>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</si>
  <si>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</si>
  <si>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</si>
  <si>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</si>
  <si>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</si>
  <si>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</si>
  <si>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</si>
  <si>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</si>
  <si>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</si>
  <si>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</si>
  <si>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</si>
  <si>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</si>
  <si>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</si>
  <si>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</si>
  <si>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</si>
  <si>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</si>
  <si>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</si>
  <si>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</si>
  <si>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</si>
  <si>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</si>
  <si>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</si>
  <si>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</si>
  <si>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</si>
  <si>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</si>
  <si>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</si>
  <si>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</si>
  <si>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</si>
  <si>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</si>
  <si>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</si>
  <si>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</si>
  <si>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</si>
  <si>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</si>
  <si>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</si>
  <si>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</si>
  <si>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</si>
  <si>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</si>
  <si>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</si>
  <si>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</si>
  <si>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</si>
  <si>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</si>
  <si>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</si>
  <si>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</si>
  <si>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</si>
  <si>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</si>
  <si>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</si>
  <si>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</si>
  <si>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</si>
  <si>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</si>
  <si>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</si>
  <si>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</si>
  <si>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</si>
  <si>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</si>
  <si>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</si>
  <si>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</si>
  <si>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</si>
  <si>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</si>
  <si>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</si>
  <si>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</si>
  <si>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</si>
  <si>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</si>
  <si>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</si>
  <si>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</si>
  <si>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</si>
  <si>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</si>
  <si>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</si>
  <si>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</si>
  <si>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</si>
  <si>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</si>
  <si>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</si>
  <si>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</si>
  <si>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</si>
  <si>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</si>
  <si>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</si>
  <si>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</si>
  <si>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</si>
  <si>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</si>
  <si>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</si>
  <si>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</si>
  <si>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</si>
  <si>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</si>
  <si>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</si>
  <si>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</si>
  <si>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</si>
  <si>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</si>
  <si>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</si>
  <si>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</si>
  <si>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</si>
  <si>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</si>
  <si>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</si>
  <si>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</si>
  <si>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</si>
  <si>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</si>
  <si>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</si>
  <si>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</si>
  <si>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</si>
  <si>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</si>
  <si>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</si>
  <si>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</si>
  <si>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</si>
  <si>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</si>
  <si>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</si>
  <si>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</si>
  <si>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</si>
  <si>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</si>
  <si>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</si>
  <si>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</si>
  <si>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</si>
  <si>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</si>
  <si>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</si>
  <si>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</si>
  <si>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</si>
  <si>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</si>
  <si>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</si>
  <si>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</si>
  <si>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</si>
  <si>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</si>
  <si>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</si>
  <si>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</si>
  <si>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</si>
  <si>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</si>
  <si>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</si>
  <si>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</si>
  <si>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</si>
  <si>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</si>
  <si>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</si>
  <si>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</si>
  <si>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</si>
  <si>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</si>
  <si>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</si>
  <si>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</si>
  <si>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</si>
  <si>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</si>
  <si>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</si>
  <si>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</si>
  <si>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</si>
  <si>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</si>
  <si>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</si>
  <si>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</si>
  <si>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</si>
  <si>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</si>
  <si>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</si>
  <si>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</si>
  <si>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</si>
  <si>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</si>
  <si>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</si>
  <si>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</si>
  <si>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</si>
  <si>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</si>
  <si>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</si>
  <si>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</si>
  <si>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</si>
  <si>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</si>
  <si>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</si>
  <si>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</si>
  <si>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</si>
  <si>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</si>
  <si>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</si>
  <si>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</si>
  <si>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</si>
  <si>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</si>
  <si>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</si>
  <si>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</si>
  <si>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</si>
  <si>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</si>
  <si>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</si>
  <si>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</si>
  <si>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</si>
  <si>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</si>
  <si>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</si>
  <si>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</si>
  <si>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</si>
  <si>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</si>
  <si>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</si>
  <si>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</si>
  <si>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</si>
  <si>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</si>
  <si>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</si>
  <si>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</si>
  <si>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</si>
  <si>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</si>
  <si>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</si>
  <si>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</si>
  <si>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</si>
  <si>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</si>
  <si>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</si>
  <si>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</si>
  <si>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</si>
  <si>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</si>
  <si>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</si>
  <si>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</si>
  <si>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</si>
  <si>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</si>
  <si>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</si>
  <si>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</si>
  <si>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</si>
  <si>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</si>
  <si>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</si>
  <si>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</si>
  <si>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</si>
  <si>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</si>
  <si>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</si>
  <si>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</si>
  <si>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</si>
  <si>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</si>
  <si>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</si>
  <si>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</si>
  <si>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</si>
  <si>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</si>
  <si>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</si>
  <si>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</si>
  <si>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</si>
  <si>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</si>
  <si>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</si>
  <si>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</si>
  <si>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</si>
  <si>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</si>
  <si>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</si>
  <si>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</si>
  <si>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</si>
  <si>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</si>
  <si>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</si>
  <si>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</si>
  <si>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</si>
  <si>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</si>
  <si>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</si>
  <si>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</si>
  <si>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</si>
  <si>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</si>
  <si>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</si>
  <si>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</si>
  <si>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</si>
  <si>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</si>
  <si>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</si>
  <si>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</si>
  <si>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</si>
  <si>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</si>
  <si>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</si>
  <si>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</si>
  <si>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</si>
  <si>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</si>
  <si>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</si>
  <si>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</si>
  <si>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</si>
  <si>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</si>
  <si>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</si>
  <si>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</si>
  <si>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</si>
  <si>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</si>
  <si>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</si>
  <si>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</si>
  <si>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</si>
  <si>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</si>
  <si>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</si>
  <si>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</si>
  <si>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</si>
  <si>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</si>
  <si>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</si>
  <si>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</si>
  <si>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</si>
  <si>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</si>
  <si>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</si>
  <si>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</si>
  <si>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</si>
  <si>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</si>
  <si>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</si>
  <si>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</si>
  <si>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</si>
  <si>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</si>
  <si>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</si>
  <si>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</si>
  <si>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</si>
  <si>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</si>
  <si>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</si>
  <si>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</si>
  <si>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</si>
  <si>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</si>
  <si>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</si>
  <si>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</si>
  <si>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</si>
  <si>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</si>
  <si>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</si>
  <si>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</si>
  <si>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</si>
  <si>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</si>
  <si>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</si>
  <si>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</si>
  <si>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</si>
  <si>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</si>
  <si>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</si>
  <si>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</si>
  <si>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</si>
  <si>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</si>
  <si>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</si>
  <si>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</si>
  <si>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</si>
  <si>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</si>
  <si>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</si>
  <si>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</si>
  <si>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</si>
  <si>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</si>
  <si>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</si>
  <si>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</si>
  <si>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</si>
  <si>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</si>
  <si>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</si>
  <si>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</si>
  <si>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</si>
  <si>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</si>
  <si>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</si>
  <si>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</si>
  <si>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</si>
  <si>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</si>
  <si>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</si>
  <si>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</si>
  <si>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</si>
  <si>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</si>
  <si>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</si>
  <si>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</si>
  <si>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</si>
  <si>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</si>
  <si>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</si>
  <si>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</si>
  <si>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</si>
  <si>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</si>
  <si>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</si>
  <si>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</si>
  <si>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</si>
  <si>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</si>
  <si>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</si>
  <si>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</si>
  <si>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</si>
  <si>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</si>
  <si>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</si>
  <si>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</si>
  <si>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</si>
  <si>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</si>
  <si>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</si>
  <si>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</si>
  <si>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</si>
  <si>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</si>
  <si>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</si>
  <si>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</si>
  <si>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</si>
  <si>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</si>
  <si>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</si>
  <si>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</si>
  <si>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</si>
  <si>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</si>
  <si>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</si>
  <si>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</si>
  <si>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</si>
  <si>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</si>
  <si>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</si>
  <si>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</si>
  <si>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</si>
  <si>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</si>
  <si>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</si>
  <si>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</si>
  <si>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</si>
  <si>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</si>
  <si>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</si>
  <si>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</si>
  <si>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</si>
  <si>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</si>
  <si>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</si>
  <si>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</si>
  <si>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</si>
  <si>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</si>
  <si>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</si>
  <si>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</si>
  <si>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</si>
  <si>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</si>
  <si>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</si>
  <si>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</si>
  <si>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</si>
  <si>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</si>
  <si>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</si>
  <si>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</si>
  <si>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</si>
  <si>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</si>
  <si>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</si>
  <si>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</si>
  <si>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</si>
  <si>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</si>
  <si>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</si>
  <si>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</si>
  <si>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</si>
  <si>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</si>
  <si>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</si>
  <si>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</si>
  <si>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</si>
  <si>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</si>
  <si>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</si>
  <si>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</si>
  <si>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</si>
  <si>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</si>
  <si>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</si>
  <si>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</si>
  <si>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</si>
  <si>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</si>
  <si>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</si>
  <si>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</si>
  <si>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</si>
  <si>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</si>
  <si>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</si>
  <si>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</si>
  <si>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</si>
  <si>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</si>
  <si>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</si>
  <si>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</si>
  <si>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</si>
  <si>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</si>
  <si>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</si>
  <si>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</si>
  <si>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</si>
  <si>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</si>
  <si>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</si>
  <si>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</si>
  <si>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</si>
  <si>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</si>
  <si>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</si>
  <si>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</si>
  <si>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</si>
  <si>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</si>
  <si>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</si>
  <si>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</si>
  <si>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</si>
  <si>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</si>
  <si>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</si>
  <si>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</si>
  <si>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</si>
  <si>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</si>
  <si>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</si>
  <si>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</si>
  <si>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</si>
  <si>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</si>
  <si>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</si>
  <si>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</si>
  <si>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</si>
  <si>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</si>
  <si>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</si>
  <si>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</si>
  <si>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</si>
  <si>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</si>
  <si>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</si>
  <si>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</si>
  <si>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</si>
  <si>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</si>
  <si>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</si>
  <si>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</si>
  <si>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</si>
  <si>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</si>
  <si>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</si>
  <si>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</si>
  <si>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</si>
  <si>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</si>
  <si>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</si>
  <si>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</si>
  <si>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</si>
  <si>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</si>
  <si>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</si>
  <si>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</si>
  <si>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</si>
  <si>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</si>
  <si>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</si>
  <si>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</si>
  <si>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</si>
  <si>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</si>
  <si>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</si>
  <si>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</si>
  <si>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</si>
  <si>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</si>
  <si>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</si>
  <si>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</si>
  <si>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</si>
  <si>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</si>
  <si>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</si>
  <si>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</si>
  <si>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</si>
  <si>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</si>
  <si>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</si>
  <si>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</si>
  <si>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</si>
  <si>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</si>
  <si>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</si>
  <si>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</si>
  <si>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</si>
  <si>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</si>
  <si>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</si>
  <si>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</si>
  <si>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</si>
  <si>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</si>
  <si>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</si>
  <si>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</si>
  <si>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</si>
  <si>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</si>
  <si>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</si>
  <si>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</si>
  <si>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</si>
  <si>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</si>
  <si>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</si>
  <si>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</si>
  <si>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</si>
  <si>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</si>
  <si>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</si>
  <si>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</si>
  <si>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</si>
  <si>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</si>
  <si>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</si>
  <si>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</si>
  <si>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</si>
  <si>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</si>
  <si>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</si>
  <si>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</si>
  <si>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</si>
  <si>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</si>
  <si>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</si>
  <si>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</si>
  <si>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</si>
  <si>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</si>
  <si>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</si>
  <si>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</si>
  <si>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</si>
  <si>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</si>
  <si>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</si>
  <si>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</si>
  <si>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</si>
  <si>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</si>
  <si>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</si>
  <si>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</si>
  <si>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</si>
  <si>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</si>
  <si>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</si>
  <si>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</si>
  <si>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</si>
  <si>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</si>
  <si>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</si>
  <si>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</si>
  <si>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</si>
  <si>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</si>
  <si>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</si>
  <si>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</si>
  <si>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</si>
  <si>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</si>
  <si>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</si>
  <si>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</si>
  <si>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</si>
  <si>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</si>
  <si>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</si>
  <si>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</si>
  <si>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</si>
  <si>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</si>
  <si>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</si>
  <si>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</si>
  <si>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</si>
  <si>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</si>
  <si>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</si>
  <si>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</si>
  <si>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</si>
  <si>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</si>
  <si>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</si>
  <si>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</si>
  <si>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</si>
  <si>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</si>
  <si>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</si>
  <si>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</si>
  <si>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</si>
  <si>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</si>
  <si>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</si>
  <si>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</si>
  <si>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</si>
  <si>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</si>
  <si>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</si>
  <si>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</si>
  <si>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</si>
  <si>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</si>
  <si>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</si>
  <si>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</si>
  <si>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</si>
  <si>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</si>
  <si>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</si>
  <si>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</si>
  <si>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</si>
  <si>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</si>
  <si>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</si>
  <si>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</si>
  <si>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</si>
  <si>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</si>
  <si>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</si>
  <si>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</si>
  <si>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</si>
  <si>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</si>
  <si>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</si>
  <si>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</si>
  <si>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</si>
  <si>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</si>
  <si>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</si>
  <si>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</si>
  <si>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</si>
  <si>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</si>
  <si>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</si>
  <si>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</si>
  <si>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</si>
  <si>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</si>
  <si>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</si>
  <si>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</si>
  <si>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</si>
  <si>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</si>
  <si>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</si>
  <si>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</si>
  <si>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</si>
  <si>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</si>
  <si>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</si>
  <si>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</si>
  <si>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</si>
  <si>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</si>
  <si>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</si>
  <si>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</si>
  <si>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</si>
  <si>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</si>
  <si>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</si>
  <si>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</si>
  <si>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</si>
  <si>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</si>
  <si>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</si>
  <si>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</si>
  <si>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</si>
  <si>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</si>
  <si>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</si>
  <si>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</si>
  <si>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</si>
  <si>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</si>
  <si>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</si>
  <si>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</si>
  <si>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</si>
  <si>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</si>
  <si>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</si>
  <si>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</si>
  <si>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</si>
  <si>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</si>
  <si>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</si>
  <si>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</si>
  <si>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</si>
  <si>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</si>
  <si>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</si>
  <si>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</si>
  <si>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</si>
  <si>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</si>
  <si>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</si>
  <si>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</si>
  <si>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</si>
  <si>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</si>
  <si>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</si>
  <si>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</si>
  <si>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</si>
  <si>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</si>
  <si>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</si>
  <si>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</si>
  <si>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</si>
  <si>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</si>
  <si>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</si>
  <si>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</si>
  <si>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</si>
  <si>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</si>
  <si>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</si>
  <si>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</si>
  <si>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</si>
  <si>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</si>
  <si>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</si>
  <si>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</si>
  <si>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</si>
  <si>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</si>
  <si>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</si>
  <si>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</si>
  <si>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</si>
  <si>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</si>
  <si>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</si>
  <si>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</si>
  <si>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</si>
  <si>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</si>
  <si>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</si>
  <si>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</si>
  <si>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</si>
  <si>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</si>
  <si>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</si>
  <si>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</si>
  <si>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</si>
  <si>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</si>
  <si>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</si>
  <si>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</si>
  <si>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</si>
  <si>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</si>
  <si>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</si>
  <si>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</si>
  <si>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</si>
  <si>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</si>
  <si>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</si>
  <si>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</si>
  <si>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</si>
  <si>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</si>
  <si>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</si>
  <si>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</si>
  <si>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</si>
  <si>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</si>
  <si>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</si>
  <si>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</si>
  <si>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</si>
  <si>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</si>
  <si>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</si>
  <si>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</si>
  <si>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</si>
  <si>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</si>
  <si>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</si>
  <si>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</si>
  <si>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</si>
  <si>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</si>
  <si>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</si>
  <si>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</si>
  <si>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</si>
  <si>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</si>
  <si>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</si>
  <si>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</si>
  <si>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</si>
  <si>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</si>
  <si>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</si>
  <si>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</si>
  <si>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</si>
  <si>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</si>
  <si>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</si>
  <si>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</si>
  <si>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</si>
  <si>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</si>
  <si>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</si>
  <si>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</si>
  <si>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</si>
  <si>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</si>
  <si>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</si>
  <si>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</si>
  <si>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</si>
  <si>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</si>
  <si>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</si>
  <si>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</si>
  <si>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</si>
  <si>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</si>
  <si>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</si>
  <si>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</si>
  <si>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</si>
  <si>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</si>
  <si>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</si>
  <si>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</si>
  <si>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</si>
  <si>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</si>
  <si>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</si>
  <si>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</si>
  <si>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</si>
  <si>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</si>
  <si>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</si>
  <si>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</si>
  <si>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</si>
  <si>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</si>
  <si>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</si>
  <si>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</si>
  <si>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</si>
  <si>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</si>
  <si>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</si>
  <si>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</si>
  <si>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</si>
  <si>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</si>
  <si>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</si>
  <si>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</si>
  <si>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</si>
  <si>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</si>
  <si>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</si>
  <si>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</si>
  <si>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</si>
  <si>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</si>
  <si>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</si>
  <si>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</si>
  <si>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</si>
  <si>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</si>
  <si>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</si>
  <si>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</si>
  <si>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</si>
  <si>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</si>
  <si>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</si>
  <si>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</si>
  <si>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</si>
  <si>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</si>
  <si>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</si>
  <si>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</si>
  <si>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</si>
  <si>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</si>
  <si>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</si>
  <si>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</si>
  <si>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</si>
  <si>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</si>
  <si>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</si>
  <si>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</si>
  <si>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</si>
  <si>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</si>
  <si>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</si>
  <si>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</si>
  <si>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</si>
  <si>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</si>
  <si>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</si>
  <si>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</si>
  <si>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</si>
  <si>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</si>
  <si>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</si>
  <si>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</si>
  <si>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</si>
  <si>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</si>
  <si>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</si>
  <si>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</si>
  <si>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</si>
  <si>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</si>
  <si>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</si>
  <si>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</si>
  <si>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</si>
  <si>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</si>
  <si>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</si>
  <si>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</si>
  <si>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</si>
  <si>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</si>
  <si>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</si>
  <si>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</si>
  <si>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</si>
  <si>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</si>
  <si>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</si>
  <si>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</si>
  <si>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</si>
  <si>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</si>
  <si>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</si>
  <si>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</si>
  <si>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</si>
  <si>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</si>
  <si>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</si>
  <si>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</si>
  <si>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</si>
  <si>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</si>
  <si>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</si>
  <si>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</si>
  <si>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</si>
  <si>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</si>
  <si>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</si>
  <si>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</si>
  <si>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</si>
  <si>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</si>
  <si>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</si>
  <si>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</si>
  <si>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</si>
  <si>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</si>
  <si>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</si>
  <si>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</si>
  <si>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</si>
  <si>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</si>
  <si>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</si>
  <si>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</si>
  <si>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</si>
  <si>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</si>
  <si>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</si>
  <si>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</si>
  <si>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</si>
  <si>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</si>
  <si>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</si>
  <si>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</si>
  <si>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</si>
  <si>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</si>
  <si>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</si>
  <si>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</si>
  <si>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</si>
  <si>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</si>
  <si>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</si>
  <si>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</si>
  <si>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</si>
  <si>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</si>
  <si>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</si>
  <si>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</si>
  <si>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</si>
  <si>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</si>
  <si>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</si>
  <si>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</si>
  <si>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</si>
  <si>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</si>
  <si>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</si>
  <si>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</si>
  <si>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</si>
  <si>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</si>
  <si>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</si>
  <si>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</si>
  <si>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</si>
  <si>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</si>
  <si>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</si>
  <si>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</si>
  <si>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</si>
  <si>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</si>
  <si>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</si>
  <si>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</si>
  <si>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</si>
  <si>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</si>
  <si>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</si>
  <si>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</si>
  <si>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</si>
  <si>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</si>
  <si>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</si>
  <si>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</si>
  <si>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</si>
  <si>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</si>
  <si>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</si>
  <si>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</si>
  <si>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</si>
  <si>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</si>
  <si>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</si>
  <si>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</si>
  <si>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</si>
  <si>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</si>
  <si>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</si>
  <si>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</si>
  <si>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</si>
  <si>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</si>
  <si>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</si>
  <si>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</si>
  <si>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</si>
  <si>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</si>
  <si>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</si>
  <si>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</si>
  <si>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</si>
  <si>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</si>
  <si>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</si>
  <si>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</si>
  <si>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</si>
  <si>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</si>
  <si>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</si>
  <si>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</si>
  <si>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</si>
  <si>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</si>
  <si>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</si>
  <si>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</si>
  <si>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</si>
  <si>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</si>
  <si>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</si>
  <si>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</si>
  <si>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</si>
  <si>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</si>
  <si>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</si>
  <si>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</si>
  <si>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</si>
  <si>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</si>
  <si>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</si>
  <si>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</si>
  <si>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</si>
  <si>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</si>
  <si>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</si>
  <si>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</si>
  <si>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</si>
  <si>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</si>
  <si>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</si>
  <si>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</si>
  <si>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</si>
  <si>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</si>
  <si>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</si>
  <si>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</si>
  <si>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</si>
  <si>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</si>
  <si>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</si>
  <si>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</si>
  <si>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</si>
  <si>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</si>
  <si>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</si>
  <si>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</si>
  <si>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</si>
  <si>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</si>
  <si>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</si>
  <si>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</si>
  <si>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</si>
  <si>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</si>
  <si>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</si>
  <si>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</si>
  <si>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</si>
  <si>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</si>
  <si>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</si>
  <si>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</si>
  <si>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</si>
  <si>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</si>
  <si>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</si>
  <si>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</si>
  <si>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</si>
  <si>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</si>
  <si>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</si>
  <si>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</si>
  <si>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</si>
  <si>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</si>
  <si>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</si>
  <si>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</si>
  <si>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</si>
  <si>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</si>
  <si>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</si>
  <si>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</si>
  <si>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</si>
  <si>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</si>
  <si>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</si>
  <si>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</si>
  <si>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</si>
  <si>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</si>
  <si>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</si>
  <si>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</si>
  <si>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</si>
  <si>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</si>
  <si>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</si>
  <si>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</si>
  <si>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</si>
  <si>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</si>
  <si>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</si>
  <si>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</si>
  <si>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</si>
  <si>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</si>
  <si>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</si>
  <si>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</si>
  <si>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</si>
  <si>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</si>
  <si>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</si>
  <si>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</si>
  <si>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</si>
  <si>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</si>
  <si>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</si>
  <si>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</si>
  <si>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</si>
  <si>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</si>
  <si>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</si>
  <si>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</si>
  <si>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</si>
  <si>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</si>
  <si>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</si>
  <si>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</si>
  <si>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</si>
  <si>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</si>
  <si>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</si>
  <si>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</si>
  <si>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</si>
  <si>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</si>
  <si>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</si>
  <si>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</si>
  <si>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</si>
  <si>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</si>
  <si>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</si>
  <si>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</si>
  <si>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</si>
  <si>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</si>
  <si>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</si>
  <si>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</si>
  <si>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</si>
  <si>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</si>
  <si>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</si>
  <si>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</si>
  <si>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</si>
  <si>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</si>
  <si>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</si>
  <si>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</si>
  <si>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</si>
  <si>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</si>
  <si>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</si>
  <si>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</si>
  <si>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</si>
  <si>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</si>
  <si>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</si>
  <si>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</si>
  <si>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</si>
  <si>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</si>
  <si>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</si>
  <si>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</si>
  <si>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</si>
  <si>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</si>
  <si>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</si>
  <si>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</si>
  <si>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</si>
  <si>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</si>
  <si>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</si>
  <si>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</si>
  <si>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</si>
  <si>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</si>
  <si>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</si>
  <si>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</si>
  <si>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</si>
  <si>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</si>
  <si>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</si>
  <si>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</si>
  <si>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</si>
  <si>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</si>
  <si>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</si>
  <si>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</si>
  <si>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</si>
  <si>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</si>
  <si>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</si>
  <si>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</si>
  <si>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</si>
  <si>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</si>
  <si>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</si>
  <si>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</si>
  <si>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</si>
  <si>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</si>
  <si>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</si>
  <si>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</si>
  <si>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</si>
  <si>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</si>
  <si>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</si>
  <si>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</si>
  <si>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</si>
  <si>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</si>
  <si>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</si>
  <si>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</si>
  <si>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</si>
  <si>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</si>
  <si>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</si>
  <si>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</si>
  <si>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</si>
  <si>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</si>
  <si>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</si>
  <si>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</si>
  <si>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</si>
  <si>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</si>
  <si>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</si>
  <si>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</si>
  <si>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</si>
  <si>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</si>
  <si>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</si>
  <si>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</si>
  <si>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</si>
  <si>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</si>
  <si>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</si>
  <si>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</si>
  <si>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</si>
  <si>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</si>
  <si>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</si>
  <si>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</si>
  <si>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</si>
  <si>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</si>
  <si>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</si>
  <si>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</si>
  <si>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</si>
  <si>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</si>
  <si>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</si>
  <si>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</si>
  <si>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</si>
  <si>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</si>
  <si>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</si>
  <si>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</si>
  <si>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</si>
  <si>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</si>
  <si>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</si>
  <si>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</si>
  <si>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</si>
  <si>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</si>
  <si>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</si>
  <si>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</si>
  <si>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</si>
  <si>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</si>
  <si>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</si>
  <si>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</si>
  <si>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</si>
  <si>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</si>
  <si>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</si>
  <si>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</si>
  <si>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</si>
  <si>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</si>
  <si>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</si>
  <si>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</si>
  <si>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</si>
  <si>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</si>
  <si>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</si>
  <si>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</si>
  <si>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</si>
  <si>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</si>
  <si>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</si>
  <si>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</si>
  <si>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</si>
  <si>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</si>
  <si>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</si>
  <si>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</si>
  <si>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</si>
  <si>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</si>
  <si>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</si>
  <si>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</si>
  <si>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</si>
  <si>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</si>
  <si>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</si>
  <si>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</si>
  <si>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</si>
  <si>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</si>
  <si>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</si>
  <si>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</si>
  <si>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</si>
  <si>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</si>
  <si>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</si>
  <si>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</si>
  <si>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</si>
  <si>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</si>
  <si>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</si>
  <si>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</si>
  <si>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</si>
  <si>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</si>
  <si>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</si>
  <si>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</si>
  <si>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</si>
  <si>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</si>
  <si>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</si>
  <si>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</si>
  <si>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</si>
  <si>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</si>
  <si>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</si>
  <si>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</si>
  <si>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</si>
  <si>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</si>
  <si>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</si>
  <si>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</si>
  <si>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</si>
  <si>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</si>
  <si>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</si>
  <si>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</si>
  <si>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</si>
  <si>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</si>
  <si>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</si>
  <si>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</si>
  <si>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</si>
  <si>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</si>
  <si>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</si>
  <si>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</si>
  <si>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</si>
  <si>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</si>
  <si>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</si>
  <si>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</si>
  <si>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</si>
  <si>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</si>
  <si>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</si>
  <si>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</si>
  <si>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</si>
  <si>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</si>
  <si>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</si>
  <si>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</si>
  <si>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</si>
  <si>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</si>
  <si>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</si>
  <si>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</si>
  <si>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</si>
  <si>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</si>
  <si>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</si>
  <si>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</si>
  <si>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</si>
  <si>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</si>
  <si>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</si>
  <si>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</si>
  <si>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</si>
  <si>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</si>
  <si>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</si>
  <si>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</si>
  <si>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</si>
  <si>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</si>
  <si>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</si>
  <si>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</si>
  <si>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</si>
  <si>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</si>
  <si>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</si>
  <si>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</si>
  <si>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</si>
  <si>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</si>
  <si>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</si>
  <si>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</si>
  <si>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</si>
  <si>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</si>
  <si>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</si>
  <si>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</si>
  <si>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</si>
  <si>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</si>
  <si>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</si>
  <si>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</si>
  <si>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</si>
  <si>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</si>
  <si>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</si>
  <si>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</si>
  <si>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</si>
  <si>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</si>
  <si>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</si>
  <si>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</si>
  <si>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</si>
  <si>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</si>
  <si>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</si>
  <si>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</si>
  <si>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</si>
  <si>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</si>
  <si>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</si>
  <si>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</si>
  <si>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</si>
  <si>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</si>
  <si>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</si>
  <si>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</si>
  <si>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</si>
  <si>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</si>
  <si>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</si>
  <si>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</si>
  <si>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</si>
  <si>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</si>
  <si>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</si>
  <si>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</si>
  <si>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</si>
  <si>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</si>
  <si>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</si>
  <si>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</si>
  <si>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</si>
  <si>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</si>
  <si>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</si>
  <si>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</si>
  <si>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</si>
  <si>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</si>
  <si>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</si>
  <si>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</si>
  <si>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</si>
  <si>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</si>
  <si>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</si>
  <si>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</si>
  <si>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</si>
  <si>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</si>
  <si>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</si>
  <si>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</si>
  <si>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</si>
  <si>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</si>
  <si>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</si>
  <si>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</si>
  <si>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</si>
  <si>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</si>
  <si>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</si>
  <si>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</si>
  <si>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</si>
  <si>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</si>
  <si>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</si>
  <si>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</si>
  <si>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</si>
  <si>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</si>
  <si>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</si>
  <si>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</si>
  <si>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</si>
  <si>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</si>
  <si>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</si>
  <si>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</si>
  <si>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</si>
  <si>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</si>
  <si>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</si>
  <si>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</si>
  <si>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</si>
  <si>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</si>
  <si>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</si>
  <si>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</si>
  <si>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</si>
  <si>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</si>
  <si>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</si>
  <si>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</si>
  <si>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</si>
  <si>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</si>
  <si>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</si>
  <si>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</si>
  <si>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</si>
  <si>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</si>
  <si>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</si>
  <si>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</si>
  <si>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</si>
  <si>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</si>
  <si>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</si>
  <si>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</si>
  <si>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</si>
  <si>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</si>
  <si>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</si>
  <si>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</si>
  <si>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</si>
  <si>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</si>
  <si>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</si>
  <si>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</si>
  <si>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</si>
  <si>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</si>
  <si>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</si>
  <si>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</si>
  <si>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</si>
  <si>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</si>
  <si>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</si>
  <si>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</si>
  <si>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</si>
  <si>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</si>
  <si>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</si>
  <si>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</si>
  <si>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</si>
  <si>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</si>
  <si>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</si>
  <si>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</si>
  <si>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</si>
  <si>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</si>
  <si>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</si>
  <si>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</si>
  <si>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</si>
  <si>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</si>
  <si>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</si>
  <si>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</si>
  <si>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</si>
  <si>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</si>
  <si>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</si>
  <si>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</si>
  <si>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</si>
  <si>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</si>
  <si>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</si>
  <si>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</si>
  <si>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</si>
  <si>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</si>
  <si>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</si>
  <si>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</si>
  <si>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</si>
  <si>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</si>
  <si>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</si>
  <si>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</si>
  <si>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</si>
  <si>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</si>
  <si>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</si>
  <si>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</si>
  <si>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</si>
  <si>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</si>
  <si>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</si>
  <si>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</si>
  <si>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</si>
  <si>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</si>
  <si>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</si>
  <si>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</si>
  <si>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</si>
  <si>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</si>
  <si>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</si>
  <si>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</si>
  <si>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</si>
  <si>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</si>
  <si>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</si>
  <si>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</si>
  <si>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</si>
  <si>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</si>
  <si>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</si>
  <si>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</si>
  <si>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</si>
  <si>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</si>
  <si>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</si>
  <si>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</si>
  <si>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</si>
  <si>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</si>
  <si>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</si>
  <si>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</si>
  <si>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</si>
  <si>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</si>
  <si>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</si>
  <si>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</si>
  <si>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</si>
  <si>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</si>
  <si>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</si>
  <si>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</si>
  <si>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</si>
  <si>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</si>
  <si>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</si>
  <si>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</si>
  <si>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</si>
  <si>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</si>
  <si>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</si>
  <si>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</si>
  <si>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</si>
  <si>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</si>
  <si>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</si>
  <si>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</si>
  <si>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</si>
  <si>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</si>
  <si>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</si>
  <si>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</si>
  <si>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</si>
  <si>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</si>
  <si>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</si>
  <si>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</si>
  <si>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</si>
  <si>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</si>
  <si>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</si>
  <si>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</si>
  <si>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</si>
  <si>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</si>
  <si>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</si>
  <si>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</si>
  <si>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</si>
  <si>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</si>
  <si>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</si>
  <si>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</si>
  <si>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</si>
  <si>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</si>
  <si>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</si>
  <si>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</si>
  <si>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</si>
  <si>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</si>
  <si>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</si>
  <si>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</si>
  <si>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</si>
  <si>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</si>
  <si>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</si>
  <si>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</si>
  <si>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</si>
  <si>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</si>
  <si>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</si>
  <si>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</si>
  <si>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</si>
  <si>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</si>
  <si>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</si>
  <si>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</si>
  <si>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</si>
  <si>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</si>
  <si>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</si>
  <si>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</si>
  <si>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</si>
  <si>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</si>
  <si>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</si>
  <si>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</si>
  <si>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</si>
  <si>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</si>
  <si>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</si>
  <si>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</si>
  <si>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</si>
  <si>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</si>
  <si>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</si>
  <si>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</si>
  <si>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</si>
  <si>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</si>
  <si>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</si>
  <si>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</si>
  <si>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</si>
  <si>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</si>
  <si>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</si>
  <si>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</si>
  <si>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</si>
  <si>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</si>
  <si>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</si>
  <si>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</si>
  <si>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</si>
  <si>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</si>
  <si>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</si>
  <si>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</si>
  <si>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</si>
  <si>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</si>
  <si>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</si>
  <si>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</si>
  <si>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</si>
  <si>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</si>
  <si>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</si>
  <si>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</si>
  <si>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</si>
  <si>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</si>
  <si>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</si>
  <si>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</si>
  <si>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</si>
  <si>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</si>
  <si>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</si>
  <si>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</si>
  <si>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</si>
  <si>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</si>
  <si>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</si>
  <si>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</si>
  <si>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</si>
  <si>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</si>
  <si>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</si>
  <si>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</si>
  <si>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</si>
  <si>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</si>
  <si>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</si>
  <si>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</si>
  <si>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</si>
  <si>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</si>
  <si>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</si>
  <si>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</si>
  <si>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</si>
  <si>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</si>
  <si>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</si>
  <si>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</si>
  <si>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</si>
  <si>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</si>
  <si>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</si>
  <si>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</si>
  <si>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</si>
  <si>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</si>
  <si>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</si>
  <si>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</si>
  <si>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</si>
  <si>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</si>
  <si>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</si>
  <si>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</si>
  <si>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</si>
  <si>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</si>
  <si>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</si>
  <si>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</si>
  <si>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</si>
  <si>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</si>
  <si>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</si>
  <si>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</si>
  <si>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</si>
  <si>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</si>
  <si>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</si>
  <si>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</si>
  <si>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</si>
  <si>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</si>
  <si>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</si>
  <si>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</si>
  <si>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</si>
  <si>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</si>
  <si>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</si>
  <si>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</si>
  <si>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</si>
  <si>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</si>
  <si>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</si>
  <si>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</si>
  <si>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</si>
  <si>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</si>
  <si>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</si>
  <si>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</si>
  <si>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</si>
  <si>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</si>
  <si>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</si>
  <si>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</si>
  <si>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</si>
  <si>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</si>
  <si>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</si>
  <si>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</si>
  <si>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</si>
  <si>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</si>
  <si>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</si>
  <si>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</si>
  <si>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</si>
  <si>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</si>
  <si>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</si>
  <si>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</si>
  <si>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</si>
  <si>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</si>
  <si>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</si>
  <si>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</si>
  <si>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</si>
  <si>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</si>
  <si>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</si>
  <si>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</si>
  <si>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</si>
  <si>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</si>
  <si>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</si>
  <si>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</si>
  <si>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</si>
  <si>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</si>
  <si>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</si>
  <si>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</si>
  <si>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</si>
  <si>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</si>
  <si>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</si>
  <si>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</si>
  <si>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</si>
  <si>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</si>
  <si>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</si>
  <si>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</si>
  <si>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</si>
  <si>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</si>
  <si>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</si>
  <si>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</si>
  <si>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</si>
  <si>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</si>
  <si>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</si>
  <si>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</si>
  <si>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</si>
  <si>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</si>
  <si>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</si>
  <si>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</si>
  <si>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</si>
  <si>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</si>
  <si>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</si>
  <si>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</si>
  <si>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</si>
  <si>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</si>
  <si>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</si>
  <si>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</si>
  <si>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</si>
  <si>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</si>
  <si>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</si>
  <si>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</si>
  <si>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</si>
  <si>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</si>
  <si>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</si>
  <si>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</si>
  <si>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</si>
  <si>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</si>
  <si>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</si>
  <si>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</si>
  <si>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</si>
  <si>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</si>
  <si>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</si>
  <si>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</si>
  <si>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</si>
  <si>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</si>
  <si>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</si>
  <si>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</si>
  <si>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</si>
  <si>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</si>
  <si>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</si>
  <si>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</si>
  <si>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</si>
  <si>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</si>
  <si>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</si>
  <si>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</si>
  <si>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</si>
  <si>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</si>
  <si>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</si>
  <si>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</si>
  <si>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</si>
  <si>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</si>
  <si>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</si>
  <si>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</si>
  <si>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</si>
  <si>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</si>
  <si>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</si>
  <si>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</si>
  <si>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</si>
  <si>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</si>
  <si>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</si>
  <si>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</si>
  <si>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</si>
  <si>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</si>
  <si>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</si>
  <si>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</si>
  <si>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</si>
  <si>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</si>
  <si>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</si>
  <si>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</si>
  <si>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</si>
  <si>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</si>
  <si>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</si>
  <si>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</si>
  <si>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</si>
  <si>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</si>
  <si>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</si>
  <si>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</si>
  <si>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</si>
  <si>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</si>
  <si>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</si>
  <si>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</si>
  <si>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</si>
  <si>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</si>
  <si>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</si>
  <si>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</si>
  <si>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</si>
  <si>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</si>
  <si>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</si>
  <si>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</si>
  <si>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</si>
  <si>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</si>
  <si>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</si>
  <si>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</si>
  <si>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</si>
  <si>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</si>
  <si>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</si>
  <si>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</si>
  <si>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</si>
  <si>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</si>
  <si>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</si>
  <si>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</si>
  <si>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</si>
  <si>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</si>
  <si>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</si>
  <si>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</si>
  <si>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</si>
  <si>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</si>
  <si>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</si>
  <si>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</si>
  <si>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</si>
  <si>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</si>
  <si>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</si>
  <si>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</si>
  <si>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</si>
  <si>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</si>
  <si>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</si>
  <si>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</si>
  <si>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</si>
  <si>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</si>
  <si>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</si>
  <si>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</si>
  <si>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</si>
  <si>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</si>
  <si>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</si>
  <si>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</si>
  <si>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</si>
  <si>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</si>
  <si>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</si>
  <si>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</si>
  <si>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</si>
  <si>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</si>
  <si>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</si>
  <si>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</si>
  <si>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</si>
  <si>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</si>
  <si>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</si>
  <si>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</si>
  <si>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</si>
  <si>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</si>
  <si>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</si>
  <si>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</si>
  <si>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</si>
  <si>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</si>
  <si>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</si>
  <si>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</si>
  <si>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</si>
  <si>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</si>
  <si>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</si>
  <si>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</si>
  <si>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</si>
  <si>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</si>
  <si>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</si>
  <si>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</si>
  <si>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</si>
  <si>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</si>
  <si>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</si>
  <si>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</si>
  <si>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</si>
  <si>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</si>
  <si>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</si>
  <si>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</si>
  <si>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</si>
  <si>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</si>
  <si>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</si>
  <si>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</si>
  <si>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</si>
  <si>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</si>
  <si>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</si>
  <si>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</si>
  <si>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</si>
  <si>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</si>
  <si>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</si>
  <si>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</si>
  <si>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</si>
  <si>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</si>
  <si>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</si>
  <si>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</si>
  <si>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</si>
  <si>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</si>
  <si>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</si>
  <si>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</si>
  <si>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</si>
  <si>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</si>
  <si>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</si>
  <si>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</si>
  <si>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</si>
  <si>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</si>
  <si>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</si>
  <si>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</si>
  <si>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</si>
  <si>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</si>
  <si>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</si>
  <si>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</si>
  <si>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</si>
  <si>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</si>
  <si>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</si>
  <si>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</si>
  <si>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</si>
  <si>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</si>
  <si>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</si>
  <si>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</si>
  <si>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</si>
  <si>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</si>
  <si>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</si>
  <si>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</si>
  <si>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</si>
  <si>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</si>
  <si>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</si>
  <si>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</si>
  <si>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</si>
  <si>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</si>
  <si>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</si>
  <si>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</si>
  <si>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</si>
  <si>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</si>
  <si>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</si>
  <si>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</si>
  <si>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</si>
  <si>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</si>
  <si>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</si>
  <si>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</si>
  <si>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</si>
  <si>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</si>
  <si>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</si>
  <si>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</si>
  <si>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</si>
  <si>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</si>
  <si>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</si>
  <si>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</si>
  <si>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</si>
  <si>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</si>
  <si>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</si>
  <si>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</si>
  <si>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</si>
  <si>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</si>
  <si>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</si>
  <si>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</si>
  <si>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</si>
  <si>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</si>
  <si>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</si>
  <si>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</si>
  <si>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</si>
  <si>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</si>
  <si>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</si>
  <si>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</si>
  <si>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</si>
  <si>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</si>
  <si>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</si>
  <si>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</si>
  <si>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</si>
  <si>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</si>
  <si>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</si>
  <si>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</si>
  <si>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</si>
  <si>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</si>
  <si>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</si>
  <si>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</si>
  <si>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</si>
  <si>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</si>
  <si>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</si>
  <si>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</si>
  <si>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</si>
  <si>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</si>
  <si>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</si>
  <si>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</si>
  <si>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</si>
  <si>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</si>
  <si>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</si>
  <si>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</si>
  <si>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</si>
  <si>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</si>
  <si>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</si>
  <si>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</si>
  <si>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</si>
  <si>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</si>
  <si>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</si>
  <si>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</si>
  <si>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</si>
  <si>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</si>
  <si>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</si>
  <si>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</si>
  <si>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</si>
  <si>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</si>
  <si>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</si>
  <si>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</si>
  <si>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</si>
  <si>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</si>
  <si>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</si>
  <si>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</si>
  <si>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</si>
  <si>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</si>
  <si>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</si>
  <si>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</si>
  <si>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</si>
  <si>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</si>
  <si>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</si>
  <si>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</si>
  <si>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</si>
  <si>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</si>
  <si>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</si>
  <si>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</si>
  <si>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</si>
  <si>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</si>
  <si>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</si>
  <si>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</si>
  <si>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</si>
  <si>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</si>
  <si>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</si>
  <si>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</si>
  <si>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</si>
  <si>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</si>
  <si>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</si>
  <si>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</si>
  <si>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</si>
  <si>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</si>
  <si>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</si>
  <si>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</si>
  <si>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</si>
  <si>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</si>
  <si>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</si>
  <si>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</si>
  <si>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</si>
  <si>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</si>
  <si>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</si>
  <si>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</si>
  <si>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</si>
  <si>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</si>
  <si>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</si>
  <si>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</si>
  <si>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</si>
  <si>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</si>
  <si>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</si>
  <si>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</si>
  <si>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</si>
  <si>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</si>
  <si>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</si>
  <si>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</si>
  <si>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</si>
  <si>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</si>
  <si>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</si>
  <si>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</si>
  <si>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</si>
  <si>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</si>
  <si>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</si>
  <si>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</si>
  <si>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</si>
  <si>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</si>
  <si>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</si>
  <si>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</si>
  <si>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</si>
  <si>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</si>
  <si>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</si>
  <si>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</si>
  <si>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</si>
  <si>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</si>
  <si>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</si>
  <si>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</si>
  <si>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</si>
  <si>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</si>
  <si>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</si>
  <si>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</si>
  <si>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</si>
  <si>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</si>
  <si>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</si>
  <si>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</si>
  <si>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</si>
  <si>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</si>
  <si>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</si>
  <si>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</si>
  <si>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</si>
  <si>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</si>
  <si>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</si>
  <si>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</si>
  <si>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</si>
  <si>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</si>
  <si>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</si>
  <si>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</si>
  <si>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</si>
  <si>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</si>
  <si>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</si>
  <si>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</si>
  <si>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</si>
  <si>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</si>
  <si>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</si>
  <si>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</si>
  <si>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</si>
  <si>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</si>
  <si>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</si>
  <si>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</si>
  <si>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</si>
  <si>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</si>
  <si>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</si>
  <si>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</si>
  <si>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</si>
  <si>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</si>
  <si>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</si>
  <si>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</si>
  <si>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</si>
  <si>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</si>
  <si>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</si>
  <si>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</si>
  <si>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</si>
  <si>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</si>
  <si>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</si>
  <si>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</si>
  <si>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</si>
  <si>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</si>
  <si>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</si>
  <si>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</si>
  <si>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</si>
  <si>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</si>
  <si>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</si>
  <si>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</si>
  <si>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</si>
  <si>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</si>
  <si>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</si>
  <si>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</si>
  <si>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</si>
  <si>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</si>
  <si>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</si>
  <si>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</si>
  <si>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</si>
  <si>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</si>
  <si>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</si>
  <si>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</si>
  <si>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</si>
  <si>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</si>
  <si>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</si>
  <si>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</si>
  <si>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</si>
  <si>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</si>
  <si>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</si>
  <si>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</si>
  <si>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</si>
  <si>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</si>
  <si>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</si>
  <si>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</si>
  <si>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</si>
  <si>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</si>
  <si>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</si>
  <si>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</si>
  <si>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</si>
  <si>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</si>
  <si>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</si>
  <si>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</si>
  <si>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</si>
  <si>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</si>
  <si>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</si>
  <si>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</si>
  <si>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</si>
  <si>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</si>
  <si>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</si>
  <si>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</si>
  <si>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</si>
  <si>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</si>
  <si>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</si>
  <si>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</si>
  <si>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</si>
  <si>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</si>
  <si>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</si>
  <si>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</si>
  <si>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</si>
  <si>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</si>
  <si>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</si>
  <si>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</si>
  <si>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</si>
  <si>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</si>
  <si>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</si>
  <si>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</si>
  <si>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</si>
  <si>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</si>
  <si>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</si>
  <si>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</si>
  <si>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</si>
  <si>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</si>
  <si>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</si>
  <si>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</si>
  <si>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</si>
  <si>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</si>
  <si>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</si>
  <si>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</si>
  <si>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</si>
  <si>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</si>
  <si>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</si>
  <si>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</si>
  <si>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</si>
  <si>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</si>
  <si>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</si>
  <si>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</si>
  <si>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</si>
  <si>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</si>
  <si>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</si>
  <si>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</si>
  <si>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</si>
  <si>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</si>
  <si>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</si>
  <si>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</si>
  <si>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</si>
  <si>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</si>
  <si>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</si>
  <si>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</si>
  <si>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</si>
  <si>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</si>
  <si>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</si>
  <si>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</si>
  <si>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</si>
  <si>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</si>
  <si>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</si>
  <si>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</si>
  <si>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</si>
  <si>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</si>
  <si>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</si>
  <si>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</si>
  <si>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</si>
  <si>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</si>
  <si>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</si>
  <si>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</si>
  <si>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</si>
  <si>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</si>
  <si>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</si>
  <si>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</si>
  <si>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</si>
  <si>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</si>
  <si>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</si>
  <si>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</si>
  <si>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</si>
  <si>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</si>
  <si>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</si>
  <si>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</si>
  <si>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</si>
  <si>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</si>
  <si>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</si>
  <si>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</si>
  <si>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</si>
  <si>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</si>
  <si>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</si>
  <si>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</si>
  <si>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</si>
  <si>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</si>
  <si>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</si>
  <si>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</si>
  <si>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</si>
  <si>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</si>
  <si>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</si>
  <si>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</si>
  <si>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</si>
  <si>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</si>
  <si>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</si>
  <si>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</si>
  <si>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</si>
  <si>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</si>
  <si>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</si>
  <si>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</si>
  <si>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</si>
  <si>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</si>
  <si>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</si>
  <si>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</si>
  <si>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</si>
  <si>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</si>
  <si>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</si>
  <si>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</si>
  <si>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</si>
  <si>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</si>
  <si>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</si>
  <si>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</si>
  <si>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</si>
  <si>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</si>
  <si>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</si>
  <si>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</si>
  <si>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</si>
  <si>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</si>
  <si>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</si>
  <si>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</si>
  <si>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</si>
  <si>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</si>
  <si>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</si>
  <si>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</si>
  <si>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</si>
  <si>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</si>
  <si>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</si>
  <si>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</si>
  <si>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</si>
  <si>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</si>
  <si>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</si>
  <si>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</si>
  <si>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</si>
  <si>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</si>
  <si>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</si>
  <si>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</si>
  <si>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</si>
  <si>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</si>
  <si>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</si>
  <si>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</si>
  <si>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</si>
  <si>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</si>
  <si>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</si>
  <si>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</si>
  <si>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</si>
  <si>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</si>
  <si>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</si>
  <si>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</si>
  <si>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</si>
  <si>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</si>
  <si>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</si>
  <si>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</si>
  <si>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</si>
  <si>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</si>
  <si>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</si>
  <si>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</si>
  <si>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</si>
  <si>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</si>
  <si>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</si>
  <si>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</si>
  <si>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</si>
  <si>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</si>
  <si>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</si>
  <si>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</si>
  <si>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</si>
  <si>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</si>
  <si>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</si>
  <si>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</si>
  <si>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</si>
  <si>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</si>
  <si>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</si>
  <si>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</si>
  <si>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</si>
  <si>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</si>
  <si>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</si>
  <si>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</si>
  <si>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</si>
  <si>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</si>
  <si>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</si>
  <si>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</si>
  <si>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</si>
  <si>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</si>
  <si>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</si>
  <si>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</si>
  <si>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</si>
  <si>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</si>
  <si>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</si>
  <si>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</si>
  <si>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</si>
  <si>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</si>
  <si>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</si>
  <si>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</si>
  <si>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</si>
  <si>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</si>
  <si>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</si>
  <si>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</si>
  <si>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</si>
  <si>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</si>
  <si>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</si>
  <si>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</si>
  <si>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</si>
  <si>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</si>
  <si>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</si>
  <si>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</si>
  <si>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</si>
  <si>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</si>
  <si>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</si>
  <si>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</si>
  <si>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</si>
  <si>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</si>
  <si>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</si>
  <si>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</si>
  <si>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</si>
  <si>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</si>
  <si>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</si>
  <si>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</si>
  <si>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</si>
  <si>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</si>
  <si>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</si>
  <si>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</si>
  <si>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</si>
  <si>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</si>
  <si>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</si>
  <si>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</si>
  <si>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</si>
  <si>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</si>
  <si>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</si>
  <si>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</si>
  <si>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</si>
  <si>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</si>
  <si>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</si>
  <si>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</si>
  <si>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</si>
  <si>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</si>
  <si>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</si>
  <si>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</si>
  <si>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</si>
  <si>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</si>
  <si>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</si>
  <si>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</si>
  <si>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</si>
  <si>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</si>
  <si>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</si>
  <si>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</si>
  <si>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</si>
  <si>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</si>
  <si>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</si>
  <si>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</si>
  <si>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</si>
  <si>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</si>
  <si>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</si>
  <si>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</si>
  <si>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</si>
  <si>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</si>
  <si>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</si>
  <si>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</si>
  <si>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</si>
  <si>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</si>
  <si>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</si>
  <si>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</si>
  <si>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</si>
  <si>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</si>
  <si>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</si>
  <si>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</si>
  <si>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</si>
  <si>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</si>
  <si>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</si>
  <si>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</si>
  <si>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</si>
  <si>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</si>
  <si>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</si>
  <si>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</si>
  <si>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</si>
  <si>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</si>
  <si>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</si>
  <si>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</si>
  <si>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</si>
  <si>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</si>
  <si>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</si>
  <si>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</si>
  <si>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</si>
  <si>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</si>
  <si>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</si>
  <si>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</si>
  <si>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</si>
  <si>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</si>
  <si>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</si>
  <si>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</si>
  <si>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</si>
  <si>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</si>
  <si>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</si>
  <si>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</si>
  <si>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</si>
  <si>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</si>
  <si>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</si>
  <si>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</si>
  <si>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</si>
  <si>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</si>
  <si>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</si>
  <si>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</si>
  <si>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</si>
  <si>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</si>
  <si>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</si>
  <si>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</si>
  <si>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</si>
  <si>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</si>
  <si>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</si>
  <si>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</si>
  <si>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</si>
  <si>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</si>
  <si>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</si>
  <si>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</si>
  <si>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</si>
  <si>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</si>
  <si>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</si>
  <si>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</si>
  <si>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</si>
  <si>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</si>
  <si>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</si>
  <si>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</si>
  <si>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</si>
  <si>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</si>
  <si>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</si>
  <si>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</si>
  <si>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</si>
  <si>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</si>
  <si>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</si>
  <si>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</si>
  <si>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</si>
  <si>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</si>
  <si>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</si>
  <si>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</si>
  <si>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</si>
  <si>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</si>
  <si>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</si>
  <si>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</si>
  <si>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</si>
  <si>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</si>
  <si>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</si>
  <si>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</si>
  <si>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</si>
  <si>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</si>
  <si>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</si>
  <si>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</si>
  <si>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</si>
  <si>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</si>
  <si>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</si>
  <si>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</si>
  <si>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</si>
  <si>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</si>
  <si>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</si>
  <si>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</si>
  <si>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</si>
  <si>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</si>
  <si>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</si>
  <si>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</si>
  <si>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</si>
  <si>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</si>
  <si>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</si>
  <si>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</si>
  <si>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</si>
  <si>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</si>
  <si>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</si>
  <si>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</si>
  <si>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</si>
  <si>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</si>
  <si>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</si>
  <si>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</si>
  <si>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</si>
  <si>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</si>
  <si>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</si>
  <si>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</si>
  <si>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</si>
  <si>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</si>
  <si>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</si>
  <si>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</si>
  <si>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</si>
  <si>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</si>
  <si>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</si>
  <si>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</si>
  <si>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</si>
  <si>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</si>
  <si>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</si>
  <si>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</si>
  <si>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</si>
  <si>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</si>
  <si>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</si>
  <si>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</si>
  <si>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</si>
  <si>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</si>
  <si>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</si>
  <si>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</si>
  <si>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</si>
  <si>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</si>
  <si>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</si>
  <si>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</si>
  <si>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</si>
  <si>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</si>
  <si>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</si>
  <si>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</si>
  <si>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</si>
  <si>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</si>
  <si>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</si>
  <si>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</si>
  <si>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</si>
  <si>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</si>
  <si>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</si>
  <si>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</si>
  <si>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</si>
  <si>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</si>
  <si>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</si>
  <si>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</si>
  <si>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</si>
  <si>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</si>
  <si>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</si>
  <si>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</si>
  <si>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</si>
  <si>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</si>
  <si>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</si>
  <si>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</si>
  <si>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</si>
  <si>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</si>
  <si>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</si>
  <si>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</si>
  <si>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</si>
  <si>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</si>
  <si>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</si>
  <si>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</si>
  <si>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</si>
  <si>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</si>
  <si>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</si>
  <si>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</si>
  <si>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</si>
  <si>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</si>
  <si>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</si>
  <si>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</si>
  <si>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</si>
  <si>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</si>
  <si>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</si>
  <si>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</si>
  <si>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</si>
  <si>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</si>
  <si>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</si>
  <si>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</si>
  <si>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</si>
  <si>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</si>
  <si>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</si>
  <si>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</si>
  <si>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</si>
  <si>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</si>
  <si>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</si>
  <si>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</si>
  <si>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</si>
  <si>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</si>
  <si>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</si>
  <si>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</si>
  <si>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</si>
  <si>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</si>
  <si>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</si>
  <si>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</si>
  <si>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</si>
  <si>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</si>
  <si>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</si>
  <si>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</si>
  <si>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</si>
  <si>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</si>
  <si>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</si>
  <si>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</si>
  <si>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</si>
  <si>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</si>
  <si>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</si>
  <si>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</si>
  <si>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</si>
  <si>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</si>
  <si>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</si>
  <si>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</si>
  <si>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</si>
  <si>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</si>
  <si>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</si>
  <si>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</si>
  <si>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</si>
  <si>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</si>
  <si>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</si>
  <si>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</si>
  <si>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</si>
  <si>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</si>
  <si>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</si>
  <si>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</si>
  <si>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</si>
  <si>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</si>
  <si>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</si>
  <si>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</si>
  <si>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</si>
  <si>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</si>
  <si>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</si>
  <si>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</si>
  <si>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</si>
  <si>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</si>
  <si>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</si>
  <si>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</si>
  <si>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</si>
  <si>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</si>
  <si>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</si>
  <si>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</si>
  <si>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</si>
  <si>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</si>
  <si>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</si>
  <si>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</si>
  <si>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</si>
  <si>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</si>
  <si>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</si>
  <si>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</si>
  <si>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</si>
  <si>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</si>
  <si>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</si>
  <si>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</si>
  <si>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</si>
  <si>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</si>
  <si>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</si>
  <si>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</si>
  <si>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</si>
  <si>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</si>
  <si>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</si>
  <si>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</si>
  <si>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</si>
  <si>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</si>
  <si>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</si>
  <si>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</si>
  <si>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</si>
  <si>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</si>
  <si>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</si>
  <si>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</si>
  <si>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</si>
  <si>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</si>
  <si>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</si>
  <si>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</si>
  <si>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</si>
  <si>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</si>
  <si>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</si>
  <si>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</si>
  <si>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</si>
  <si>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</si>
  <si>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</si>
  <si>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</si>
  <si>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</si>
  <si>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</si>
  <si>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</si>
  <si>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</si>
  <si>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</si>
  <si>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</si>
  <si>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</si>
  <si>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</si>
  <si>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</si>
  <si>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</si>
  <si>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</si>
  <si>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</si>
  <si>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</si>
  <si>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</si>
  <si>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</si>
  <si>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</si>
  <si>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</si>
  <si>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</si>
  <si>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</si>
  <si>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</si>
  <si>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</si>
  <si>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</si>
  <si>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</si>
  <si>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</si>
  <si>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</si>
  <si>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</si>
  <si>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</si>
  <si>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</si>
  <si>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</si>
  <si>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</si>
  <si>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</si>
  <si>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</si>
  <si>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</si>
  <si>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</si>
  <si>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</si>
  <si>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</si>
  <si>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</si>
  <si>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</si>
  <si>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</si>
  <si>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</si>
  <si>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</si>
  <si>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</si>
  <si>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</si>
  <si>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</si>
  <si>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</si>
  <si>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</si>
  <si>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</si>
  <si>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</si>
  <si>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</si>
  <si>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</si>
  <si>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</si>
  <si>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</si>
  <si>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</si>
  <si>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</si>
  <si>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</si>
  <si>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</si>
  <si>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</si>
  <si>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</si>
  <si>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</si>
  <si>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</si>
  <si>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</si>
  <si>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</si>
  <si>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</si>
  <si>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</si>
  <si>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</si>
  <si>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</si>
  <si>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</si>
  <si>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</si>
  <si>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</si>
  <si>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</si>
  <si>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</si>
  <si>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</si>
  <si>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</si>
  <si>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</si>
  <si>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</si>
  <si>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</si>
  <si>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</si>
  <si>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</si>
  <si>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</si>
  <si>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</si>
  <si>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</si>
  <si>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</si>
  <si>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</si>
  <si>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</si>
  <si>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</si>
  <si>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</si>
  <si>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</si>
  <si>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</si>
  <si>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</si>
  <si>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</si>
  <si>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</si>
  <si>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</si>
  <si>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</si>
  <si>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</si>
  <si>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</si>
  <si>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</si>
  <si>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</si>
  <si>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</si>
  <si>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</si>
  <si>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</si>
  <si>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</si>
  <si>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</si>
  <si>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</si>
  <si>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</si>
  <si>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</si>
  <si>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</si>
  <si>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</si>
  <si>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</si>
  <si>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</si>
  <si>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</si>
  <si>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</si>
  <si>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</si>
  <si>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</si>
  <si>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</si>
  <si>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</si>
  <si>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</si>
  <si>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</si>
  <si>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</si>
  <si>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</si>
  <si>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</si>
  <si>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</si>
  <si>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</si>
  <si>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</si>
  <si>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</si>
  <si>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</si>
  <si>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</si>
  <si>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</si>
  <si>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</si>
  <si>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</si>
  <si>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</si>
  <si>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</si>
  <si>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</si>
  <si>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</si>
  <si>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</si>
  <si>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</si>
  <si>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</si>
  <si>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</si>
  <si>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</si>
  <si>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</si>
  <si>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</si>
  <si>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</si>
  <si>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</si>
  <si>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</si>
  <si>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</si>
  <si>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</si>
  <si>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</si>
  <si>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</si>
  <si>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</si>
  <si>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</si>
  <si>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</si>
  <si>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</si>
  <si>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</si>
  <si>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</si>
  <si>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</si>
  <si>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</si>
  <si>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</si>
  <si>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</si>
  <si>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</si>
  <si>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</si>
  <si>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</si>
  <si>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</si>
  <si>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</si>
  <si>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</si>
  <si>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</si>
  <si>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</si>
  <si>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</si>
  <si>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</si>
  <si>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</si>
  <si>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</si>
  <si>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</si>
  <si>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</si>
  <si>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</si>
  <si>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</si>
  <si>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</si>
  <si>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</si>
  <si>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</si>
  <si>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</si>
  <si>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</si>
  <si>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</si>
  <si>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</si>
  <si>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</si>
  <si>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</si>
  <si>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</si>
  <si>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</si>
  <si>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</si>
  <si>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</si>
  <si>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</si>
  <si>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</si>
  <si>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</si>
  <si>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</si>
  <si>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</si>
  <si>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</si>
  <si>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</si>
  <si>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</si>
  <si>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</si>
  <si>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</si>
  <si>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</si>
  <si>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</si>
  <si>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</si>
  <si>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</si>
  <si>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</si>
  <si>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</si>
  <si>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</si>
  <si>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</si>
  <si>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</si>
  <si>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</si>
  <si>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</si>
  <si>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</si>
  <si>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</si>
  <si>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</si>
  <si>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</si>
  <si>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</si>
  <si>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</si>
  <si>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</si>
  <si>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</si>
  <si>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</si>
  <si>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</si>
  <si>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</si>
  <si>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</si>
  <si>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</si>
  <si>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</si>
  <si>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</si>
  <si>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</si>
  <si>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</si>
  <si>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</si>
  <si>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</si>
  <si>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</si>
  <si>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</si>
  <si>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</si>
  <si>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</si>
  <si>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</si>
  <si>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</si>
  <si>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</si>
  <si>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</si>
  <si>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</si>
  <si>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</si>
  <si>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</si>
  <si>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</si>
  <si>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</si>
  <si>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</si>
  <si>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</si>
  <si>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</si>
  <si>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</si>
  <si>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</si>
  <si>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</si>
  <si>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</si>
  <si>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</si>
  <si>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</si>
  <si>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</si>
  <si>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</si>
  <si>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</si>
  <si>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</si>
  <si>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</si>
  <si>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</si>
  <si>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</si>
  <si>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</si>
  <si>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</si>
  <si>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</si>
  <si>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</si>
  <si>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</si>
  <si>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</si>
  <si>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</si>
  <si>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</si>
  <si>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</si>
  <si>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</si>
  <si>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</si>
  <si>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</si>
  <si>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</si>
  <si>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</si>
  <si>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</si>
  <si>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</si>
  <si>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</si>
  <si>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</si>
  <si>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</si>
  <si>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</si>
  <si>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</si>
  <si>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</si>
  <si>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</si>
  <si>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</si>
  <si>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</si>
  <si>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</si>
  <si>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</si>
  <si>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</si>
  <si>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</si>
  <si>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</si>
  <si>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</si>
  <si>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</si>
  <si>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</si>
  <si>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</si>
  <si>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</si>
  <si>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</si>
  <si>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</si>
  <si>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</si>
  <si>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</si>
  <si>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</si>
  <si>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</si>
  <si>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</si>
  <si>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</si>
  <si>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</si>
  <si>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</si>
  <si>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</si>
  <si>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</si>
  <si>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</si>
  <si>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</si>
  <si>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</si>
  <si>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</si>
  <si>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</si>
  <si>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</si>
  <si>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</si>
  <si>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</si>
  <si>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</si>
  <si>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</si>
  <si>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</si>
  <si>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</si>
  <si>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</si>
  <si>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</si>
  <si>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</si>
  <si>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</si>
  <si>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</si>
  <si>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</si>
  <si>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</si>
  <si>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</si>
  <si>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</si>
  <si>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</si>
  <si>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</si>
  <si>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</si>
  <si>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</si>
  <si>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</si>
  <si>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</si>
  <si>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</si>
  <si>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</si>
  <si>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</si>
  <si>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</si>
  <si>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</si>
  <si>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</si>
  <si>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</si>
  <si>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</si>
  <si>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</si>
  <si>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</si>
  <si>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</si>
  <si>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</si>
  <si>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</si>
  <si>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</si>
  <si>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</si>
  <si>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</si>
  <si>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</si>
  <si>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</si>
  <si>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</si>
  <si>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</si>
  <si>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</si>
  <si>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</si>
  <si>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</si>
  <si>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</si>
  <si>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</si>
  <si>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</si>
  <si>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</si>
  <si>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</si>
  <si>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</si>
  <si>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</si>
  <si>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</si>
  <si>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</si>
  <si>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</si>
  <si>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</si>
  <si>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</si>
  <si>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</si>
  <si>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</si>
  <si>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</si>
  <si>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</si>
  <si>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</si>
  <si>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</si>
  <si>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</si>
  <si>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</si>
  <si>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</si>
  <si>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</si>
  <si>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</si>
  <si>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</si>
  <si>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</si>
  <si>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</si>
  <si>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</si>
  <si>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</si>
  <si>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</si>
  <si>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</si>
  <si>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</si>
  <si>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</si>
  <si>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</si>
  <si>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</si>
  <si>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</si>
  <si>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</si>
  <si>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</si>
  <si>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</si>
  <si>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</si>
  <si>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</si>
  <si>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</si>
  <si>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</si>
  <si>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</si>
  <si>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</si>
  <si>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</si>
  <si>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</si>
  <si>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</si>
  <si>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</si>
  <si>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</si>
  <si>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</si>
  <si>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</si>
  <si>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</si>
  <si>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</si>
  <si>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</si>
  <si>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</si>
  <si>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</si>
  <si>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</si>
  <si>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</si>
  <si>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</si>
  <si>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</si>
  <si>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</si>
  <si>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</si>
  <si>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</si>
  <si>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</si>
  <si>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</si>
  <si>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</si>
  <si>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</si>
  <si>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</si>
  <si>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</si>
  <si>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</si>
  <si>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</si>
  <si>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</si>
  <si>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</si>
  <si>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</si>
  <si>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</si>
  <si>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</si>
  <si>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</si>
  <si>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</si>
  <si>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</si>
  <si>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</si>
  <si>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</si>
  <si>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</si>
  <si>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</si>
  <si>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</si>
  <si>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</si>
  <si>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</si>
  <si>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</si>
  <si>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</si>
  <si>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</si>
  <si>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</si>
  <si>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</si>
  <si>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</si>
  <si>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</si>
  <si>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</si>
  <si>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</si>
  <si>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</si>
  <si>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</si>
  <si>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</si>
  <si>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</si>
  <si>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</si>
  <si>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</si>
  <si>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</si>
  <si>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</si>
  <si>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</si>
  <si>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</si>
  <si>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</si>
  <si>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</si>
  <si>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</si>
  <si>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</si>
  <si>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</si>
  <si>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</si>
  <si>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</si>
  <si>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</si>
  <si>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</si>
  <si>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</si>
  <si>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</si>
  <si>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</si>
  <si>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</si>
  <si>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</si>
  <si>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</si>
  <si>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</si>
  <si>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</si>
  <si>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</si>
  <si>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</si>
  <si>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</si>
  <si>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</si>
  <si>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</si>
  <si>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</si>
  <si>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</si>
  <si>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</si>
  <si>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</si>
  <si>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</si>
  <si>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</si>
  <si>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</si>
  <si>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</si>
  <si>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</si>
  <si>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</si>
  <si>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</si>
  <si>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</si>
  <si>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</si>
  <si>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</si>
  <si>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</si>
  <si>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</si>
  <si>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</si>
  <si>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</si>
  <si>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</si>
  <si>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</si>
  <si>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</si>
  <si>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</si>
  <si>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</si>
  <si>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</si>
  <si>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</si>
  <si>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</si>
  <si>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</si>
  <si>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</si>
  <si>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</si>
  <si>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</si>
  <si>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</si>
  <si>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</si>
  <si>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</si>
  <si>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</si>
  <si>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</si>
  <si>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</si>
  <si>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</si>
  <si>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</si>
  <si>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</si>
  <si>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</si>
  <si>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</si>
  <si>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</si>
  <si>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</si>
  <si>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</si>
  <si>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</si>
  <si>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</si>
  <si>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</si>
  <si>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</si>
  <si>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</si>
  <si>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</si>
  <si>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</si>
  <si>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</si>
  <si>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</si>
  <si>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</si>
  <si>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</si>
  <si>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</si>
  <si>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</si>
  <si>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</si>
  <si>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</si>
  <si>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</si>
  <si>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</si>
  <si>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</si>
  <si>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</si>
  <si>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</si>
  <si>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</si>
  <si>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</si>
  <si>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</si>
  <si>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</si>
  <si>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</si>
  <si>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</si>
  <si>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</si>
  <si>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</si>
  <si>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</si>
  <si>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</si>
  <si>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</si>
  <si>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</si>
  <si>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</si>
  <si>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</si>
  <si>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</si>
  <si>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</si>
  <si>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</si>
  <si>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</si>
  <si>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</si>
  <si>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</si>
  <si>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</si>
  <si>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</si>
  <si>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</si>
  <si>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</si>
  <si>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</si>
  <si>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</si>
  <si>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</si>
  <si>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</si>
  <si>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</si>
  <si>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</si>
  <si>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</si>
  <si>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</si>
  <si>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</si>
  <si>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</si>
  <si>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</si>
  <si>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</si>
  <si>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</si>
  <si>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</si>
  <si>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</si>
  <si>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</si>
  <si>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</si>
  <si>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</si>
  <si>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</si>
  <si>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</si>
  <si>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</si>
  <si>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</si>
  <si>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</si>
  <si>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</si>
  <si>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</si>
  <si>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</si>
  <si>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</si>
  <si>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</si>
  <si>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</si>
  <si>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</si>
  <si>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</si>
  <si>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</si>
  <si>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</si>
  <si>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</si>
  <si>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</si>
  <si>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</si>
  <si>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</si>
  <si>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</si>
  <si>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</si>
  <si>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</si>
  <si>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</si>
  <si>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</si>
  <si>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</si>
  <si>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</si>
  <si>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</si>
  <si>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</si>
  <si>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</si>
  <si>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</si>
  <si>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</si>
  <si>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</si>
  <si>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</si>
  <si>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</si>
  <si>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</si>
  <si>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</si>
  <si>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</si>
  <si>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</si>
  <si>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</si>
  <si>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</si>
  <si>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</si>
  <si>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</si>
  <si>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</si>
  <si>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</si>
  <si>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</si>
  <si>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</si>
  <si>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</si>
  <si>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</si>
  <si>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</si>
  <si>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</si>
  <si>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</si>
  <si>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</si>
  <si>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</si>
  <si>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</si>
  <si>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</si>
  <si>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</si>
  <si>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</si>
  <si>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</si>
  <si>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</si>
  <si>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</si>
  <si>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</si>
  <si>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</si>
  <si>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</si>
  <si>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</si>
  <si>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</si>
  <si>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</si>
  <si>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</si>
  <si>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</si>
  <si>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</si>
  <si>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</si>
  <si>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</si>
  <si>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</si>
  <si>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</si>
  <si>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</si>
  <si>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</si>
  <si>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</si>
  <si>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</si>
  <si>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</si>
  <si>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</si>
  <si>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</si>
  <si>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</si>
  <si>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</si>
  <si>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</si>
  <si>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</si>
  <si>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</si>
  <si>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</si>
  <si>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</si>
  <si>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</si>
  <si>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</si>
  <si>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</si>
  <si>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</si>
  <si>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</si>
  <si>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</si>
  <si>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</si>
  <si>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</si>
  <si>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</si>
  <si>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</si>
  <si>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</si>
  <si>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</si>
  <si>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</si>
  <si>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</si>
  <si>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</si>
  <si>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</si>
  <si>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</si>
  <si>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</si>
  <si>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</si>
  <si>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</si>
  <si>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</si>
  <si>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</si>
  <si>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</si>
  <si>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</si>
  <si>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</si>
  <si>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</si>
  <si>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</si>
  <si>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</si>
  <si>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</si>
  <si>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</si>
  <si>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</si>
  <si>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</si>
  <si>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</si>
  <si>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</si>
  <si>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</si>
  <si>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</si>
  <si>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</si>
  <si>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</si>
  <si>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</si>
  <si>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</si>
  <si>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</si>
  <si>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</si>
  <si>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</si>
  <si>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</si>
  <si>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</si>
  <si>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</si>
  <si>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</si>
  <si>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</si>
  <si>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</si>
  <si>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</si>
  <si>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</si>
  <si>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</si>
  <si>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</si>
  <si>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</si>
  <si>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</si>
  <si>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</si>
  <si>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</si>
  <si>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</si>
  <si>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</si>
  <si>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</si>
  <si>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</si>
  <si>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</si>
  <si>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</si>
  <si>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</si>
  <si>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</si>
  <si>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</si>
  <si>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</si>
  <si>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</si>
  <si>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</si>
  <si>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</si>
  <si>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</si>
  <si>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</si>
  <si>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</si>
  <si>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</si>
  <si>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</si>
  <si>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</si>
  <si>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</si>
  <si>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</si>
  <si>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</si>
  <si>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</si>
  <si>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</si>
  <si>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</si>
  <si>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</si>
  <si>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</si>
  <si>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</si>
  <si>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</si>
  <si>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</si>
  <si>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</si>
  <si>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</si>
  <si>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</si>
  <si>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</si>
  <si>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</si>
  <si>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</si>
  <si>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</si>
  <si>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</si>
  <si>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</si>
  <si>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</si>
  <si>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</si>
  <si>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</si>
  <si>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</si>
  <si>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</si>
  <si>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</si>
  <si>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</si>
  <si>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</si>
  <si>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</si>
  <si>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</si>
  <si>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</si>
  <si>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</si>
  <si>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</si>
  <si>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</si>
  <si>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</si>
  <si>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</si>
  <si>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</si>
  <si>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</si>
  <si>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</si>
  <si>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</si>
  <si>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</si>
  <si>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</si>
  <si>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</si>
  <si>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</si>
  <si>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</si>
  <si>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</si>
  <si>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</si>
  <si>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</si>
  <si>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</si>
  <si>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</si>
  <si>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</si>
  <si>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</si>
  <si>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</si>
  <si>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</si>
  <si>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</si>
  <si>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</si>
  <si>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</si>
  <si>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</si>
  <si>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</si>
  <si>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</si>
  <si>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</si>
  <si>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</si>
  <si>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</si>
  <si>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</si>
  <si>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</si>
  <si>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</si>
  <si>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</si>
  <si>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</si>
  <si>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</si>
  <si>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</si>
  <si>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</si>
  <si>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</si>
  <si>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</si>
  <si>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</si>
  <si>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</si>
  <si>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</si>
  <si>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</si>
  <si>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</si>
  <si>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</si>
  <si>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</si>
  <si>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</si>
  <si>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</si>
  <si>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</si>
  <si>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</si>
  <si>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</si>
  <si>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</si>
  <si>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</si>
  <si>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</si>
  <si>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</si>
  <si>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</si>
  <si>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</si>
  <si>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</si>
  <si>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</si>
  <si>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</si>
  <si>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</si>
  <si>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</si>
  <si>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</si>
  <si>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</si>
  <si>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</si>
  <si>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</si>
  <si>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</si>
  <si>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</si>
  <si>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</si>
  <si>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</si>
  <si>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</si>
  <si>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</si>
  <si>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</si>
  <si>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</si>
  <si>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</si>
  <si>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</si>
  <si>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</si>
  <si>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</si>
  <si>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</si>
  <si>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</si>
  <si>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</si>
  <si>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</si>
  <si>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</si>
  <si>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</si>
  <si>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</si>
  <si>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</si>
  <si>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</si>
  <si>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</si>
  <si>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</si>
  <si>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</si>
  <si>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</si>
  <si>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</si>
  <si>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</si>
  <si>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</si>
  <si>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</si>
  <si>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</si>
  <si>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</si>
  <si>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</si>
  <si>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</si>
  <si>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</si>
  <si>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</si>
  <si>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</si>
  <si>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</si>
  <si>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</si>
  <si>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</si>
  <si>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</si>
  <si>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</si>
  <si>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</si>
  <si>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</si>
  <si>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</si>
  <si>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</si>
  <si>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</si>
  <si>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</si>
  <si>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</si>
  <si>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</si>
  <si>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</si>
  <si>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</si>
  <si>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</si>
  <si>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</si>
  <si>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</si>
  <si>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</si>
  <si>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</si>
  <si>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</si>
  <si>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</si>
  <si>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</si>
  <si>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</si>
  <si>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</si>
  <si>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</si>
  <si>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</si>
  <si>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</si>
  <si>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</si>
  <si>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</si>
  <si>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</si>
  <si>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</si>
  <si>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</si>
  <si>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</si>
  <si>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</si>
  <si>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</si>
  <si>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</si>
  <si>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</si>
  <si>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</si>
  <si>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</si>
  <si>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</si>
  <si>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</si>
  <si>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</si>
  <si>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</si>
  <si>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</si>
  <si>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</si>
  <si>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</si>
  <si>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</si>
  <si>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</si>
  <si>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</si>
  <si>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</si>
  <si>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</si>
  <si>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</si>
  <si>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</si>
  <si>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</si>
  <si>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</si>
  <si>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</si>
  <si>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</si>
  <si>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</si>
  <si>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</si>
  <si>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</si>
  <si>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</si>
  <si>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</si>
  <si>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</si>
  <si>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</si>
  <si>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</si>
  <si>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</si>
  <si>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</si>
  <si>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</si>
  <si>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</si>
  <si>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</si>
  <si>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</si>
  <si>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</si>
  <si>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</si>
  <si>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</si>
  <si>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</si>
  <si>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</si>
  <si>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</si>
  <si>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</si>
  <si>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</si>
  <si>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</si>
  <si>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</si>
  <si>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</si>
  <si>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</si>
  <si>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</si>
  <si>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</si>
  <si>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</si>
  <si>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</si>
  <si>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</si>
  <si>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</si>
  <si>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</si>
  <si>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</si>
  <si>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</si>
  <si>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</si>
  <si>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</si>
  <si>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</si>
  <si>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</si>
  <si>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</si>
  <si>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</si>
  <si>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</si>
  <si>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</si>
  <si>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</si>
  <si>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</si>
  <si>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</si>
  <si>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</si>
  <si>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</si>
  <si>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</si>
  <si>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</si>
  <si>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</si>
  <si>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</si>
  <si>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</si>
  <si>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</si>
  <si>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</si>
  <si>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</si>
  <si>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</si>
  <si>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</si>
  <si>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</si>
  <si>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</si>
  <si>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</si>
  <si>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</si>
  <si>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</si>
  <si>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</si>
  <si>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</si>
  <si>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</si>
  <si>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</si>
  <si>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</si>
  <si>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</si>
  <si>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</si>
  <si>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</si>
  <si>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</si>
  <si>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</si>
  <si>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</si>
  <si>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</si>
  <si>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</si>
  <si>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</si>
  <si>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</si>
  <si>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</si>
  <si>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</si>
  <si>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</si>
  <si>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</si>
  <si>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</si>
  <si>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</si>
  <si>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</si>
  <si>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</si>
  <si>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</si>
  <si>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</si>
  <si>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</si>
  <si>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</si>
  <si>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</si>
  <si>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</si>
  <si>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</si>
  <si>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</si>
  <si>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</si>
  <si>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</si>
  <si>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</si>
  <si>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</si>
  <si>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</si>
  <si>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</si>
  <si>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</si>
  <si>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</si>
  <si>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</si>
  <si>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</si>
  <si>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</si>
  <si>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</si>
  <si>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</si>
  <si>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</si>
  <si>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</si>
  <si>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</si>
  <si>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</si>
  <si>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</si>
  <si>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</si>
  <si>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</si>
  <si>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</si>
  <si>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</si>
  <si>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</si>
  <si>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</si>
  <si>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</si>
  <si>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</si>
  <si>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</si>
  <si>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</si>
  <si>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</si>
  <si>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</si>
  <si>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</si>
  <si>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</si>
  <si>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</si>
  <si>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</si>
  <si>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</si>
  <si>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</si>
  <si>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</si>
  <si>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</si>
  <si>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</si>
  <si>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</si>
  <si>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</si>
  <si>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</si>
  <si>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</si>
  <si>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</si>
  <si>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</si>
  <si>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</si>
  <si>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</si>
  <si>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</si>
  <si>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</si>
  <si>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</si>
  <si>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</si>
  <si>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</si>
  <si>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</si>
  <si>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</si>
  <si>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</si>
  <si>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</si>
  <si>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</si>
  <si>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</si>
  <si>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</si>
  <si>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</si>
  <si>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</si>
  <si>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</si>
  <si>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</si>
  <si>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</si>
  <si>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</si>
  <si>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</si>
  <si>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</si>
  <si>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</si>
  <si>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</si>
  <si>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</si>
  <si>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</si>
  <si>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</si>
  <si>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</si>
  <si>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</si>
  <si>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</si>
  <si>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</si>
  <si>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</si>
  <si>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</si>
  <si>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</si>
  <si>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</si>
  <si>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</si>
  <si>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</si>
  <si>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</si>
  <si>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</si>
  <si>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</si>
  <si>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</si>
  <si>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</si>
  <si>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</si>
  <si>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</si>
  <si>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</si>
  <si>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</si>
  <si>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</si>
  <si>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</si>
  <si>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</si>
  <si>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</si>
  <si>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</si>
  <si>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</si>
  <si>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</si>
  <si>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</si>
  <si>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</si>
  <si>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</si>
  <si>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</si>
  <si>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</si>
  <si>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</si>
  <si>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</si>
  <si>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</si>
  <si>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</si>
  <si>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</si>
  <si>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</si>
  <si>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</si>
  <si>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</si>
  <si>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</si>
  <si>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</si>
  <si>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</si>
  <si>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</si>
  <si>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</si>
  <si>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</si>
  <si>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</si>
  <si>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</si>
  <si>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</si>
  <si>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</si>
  <si>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</si>
  <si>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</si>
  <si>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</si>
  <si>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</si>
  <si>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</si>
  <si>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</si>
  <si>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</si>
  <si>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</si>
  <si>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</si>
  <si>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</si>
  <si>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</si>
  <si>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</si>
  <si>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</si>
  <si>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</si>
  <si>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</si>
  <si>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</si>
  <si>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</si>
  <si>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</si>
  <si>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</si>
  <si>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</si>
  <si>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</si>
  <si>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</si>
  <si>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</si>
  <si>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</si>
  <si>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</si>
  <si>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</si>
  <si>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</si>
  <si>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</si>
  <si>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</si>
  <si>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</si>
  <si>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</si>
  <si>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</si>
  <si>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</si>
  <si>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</si>
  <si>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</si>
  <si>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</si>
  <si>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</si>
  <si>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</si>
  <si>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</si>
  <si>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</si>
  <si>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</si>
  <si>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</si>
  <si>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</si>
  <si>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</si>
  <si>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</si>
  <si>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</si>
  <si>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</si>
  <si>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</si>
  <si>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</si>
  <si>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</si>
  <si>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</si>
  <si>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</si>
  <si>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</si>
  <si>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</si>
  <si>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</si>
  <si>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</si>
  <si>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</si>
  <si>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</si>
  <si>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</si>
  <si>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</si>
  <si>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</si>
  <si>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</si>
  <si>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</si>
  <si>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</si>
  <si>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</si>
  <si>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</si>
  <si>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</si>
  <si>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</si>
  <si>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</si>
  <si>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</si>
  <si>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</si>
  <si>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</si>
  <si>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</si>
  <si>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</si>
  <si>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</si>
  <si>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</si>
  <si>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</si>
  <si>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</si>
  <si>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</si>
  <si>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</si>
  <si>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</si>
  <si>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</si>
  <si>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</si>
  <si>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</si>
  <si>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</si>
  <si>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</si>
  <si>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</si>
  <si>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</si>
  <si>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</si>
  <si>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</si>
  <si>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</si>
  <si>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</si>
  <si>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</si>
  <si>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</si>
  <si>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</si>
  <si>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</si>
  <si>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</si>
  <si>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</si>
  <si>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</si>
  <si>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</si>
  <si>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</si>
  <si>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</si>
  <si>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</si>
  <si>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</si>
  <si>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</si>
  <si>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</si>
  <si>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</si>
  <si>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</si>
  <si>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</si>
  <si>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</si>
  <si>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</si>
  <si>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</si>
  <si>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</si>
  <si>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</si>
  <si>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</si>
  <si>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</si>
  <si>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</si>
  <si>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</si>
  <si>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</si>
  <si>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</si>
  <si>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</si>
  <si>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</si>
  <si>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</si>
  <si>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</si>
  <si>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</si>
  <si>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</si>
  <si>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</si>
  <si>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</si>
  <si>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</si>
  <si>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</si>
  <si>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</si>
  <si>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</si>
  <si>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</si>
  <si>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</si>
  <si>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</si>
  <si>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</si>
  <si>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</si>
  <si>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</si>
  <si>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</si>
  <si>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</si>
  <si>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</si>
  <si>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</si>
  <si>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</si>
  <si>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</si>
  <si>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</si>
  <si>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</si>
  <si>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</si>
  <si>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</si>
  <si>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</si>
  <si>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</si>
  <si>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</si>
  <si>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</si>
  <si>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</si>
  <si>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</si>
  <si>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</si>
  <si>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</si>
  <si>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</si>
  <si>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</si>
  <si>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</si>
  <si>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</si>
  <si>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</si>
  <si>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</si>
  <si>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</si>
  <si>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</si>
  <si>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</si>
  <si>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</si>
  <si>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</si>
  <si>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</si>
  <si>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</si>
  <si>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</si>
  <si>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</si>
  <si>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</si>
  <si>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</si>
  <si>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</si>
  <si>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</si>
  <si>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</si>
  <si>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</si>
  <si>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</si>
  <si>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</si>
  <si>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</si>
  <si>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</si>
  <si>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</si>
  <si>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</si>
  <si>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</si>
  <si>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</si>
  <si>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</si>
  <si>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</si>
  <si>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</si>
  <si>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</si>
  <si>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</si>
  <si>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</si>
  <si>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</si>
  <si>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</si>
  <si>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</si>
  <si>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</si>
  <si>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</si>
  <si>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</si>
  <si>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</si>
  <si>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</si>
  <si>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</si>
  <si>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</si>
  <si>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</si>
  <si>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</si>
  <si>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</si>
  <si>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</si>
  <si>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</si>
  <si>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</si>
  <si>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</si>
  <si>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</si>
  <si>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</si>
  <si>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</si>
  <si>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</si>
  <si>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</si>
  <si>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</si>
  <si>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</si>
  <si>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</si>
  <si>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</si>
  <si>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</si>
  <si>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</si>
  <si>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</si>
  <si>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</si>
  <si>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</si>
  <si>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</si>
  <si>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</si>
  <si>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</si>
  <si>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</si>
  <si>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</si>
  <si>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</si>
  <si>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</si>
  <si>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</si>
  <si>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</si>
  <si>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</si>
  <si>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</si>
  <si>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</si>
  <si>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</si>
  <si>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</si>
  <si>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</si>
  <si>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</si>
  <si>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</si>
  <si>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</si>
  <si>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</si>
  <si>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</si>
  <si>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</si>
  <si>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</si>
  <si>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</si>
  <si>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</si>
  <si>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</si>
  <si>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</si>
  <si>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</si>
  <si>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</si>
  <si>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</si>
  <si>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</si>
  <si>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</si>
  <si>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</si>
  <si>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</si>
  <si>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</si>
  <si>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</si>
  <si>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</si>
  <si>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</si>
  <si>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</si>
  <si>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</si>
  <si>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</si>
  <si>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</si>
  <si>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</si>
  <si>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</si>
  <si>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</si>
  <si>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</si>
  <si>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</si>
  <si>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</si>
  <si>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</si>
  <si>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</si>
  <si>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</si>
  <si>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</si>
  <si>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</si>
  <si>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</si>
  <si>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</si>
  <si>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</si>
  <si>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</si>
  <si>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</si>
  <si>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</si>
  <si>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</si>
  <si>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</si>
  <si>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</si>
  <si>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</si>
  <si>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</si>
  <si>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</si>
  <si>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</si>
  <si>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</si>
  <si>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</si>
  <si>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</si>
  <si>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</si>
  <si>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</si>
  <si>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</si>
  <si>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</si>
  <si>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</si>
  <si>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</si>
  <si>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</si>
  <si>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</si>
  <si>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</si>
  <si>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</si>
  <si>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</si>
  <si>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</si>
  <si>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</si>
  <si>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</si>
  <si>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</si>
  <si>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</si>
  <si>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</si>
  <si>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</si>
  <si>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</si>
  <si>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</si>
  <si>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</si>
  <si>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</si>
  <si>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</si>
  <si>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</si>
  <si>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</si>
  <si>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</si>
  <si>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</si>
  <si>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</si>
  <si>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</si>
  <si>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</si>
  <si>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</si>
  <si>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</si>
  <si>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</si>
  <si>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</si>
  <si>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</si>
  <si>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</si>
  <si>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</si>
  <si>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</si>
  <si>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</si>
  <si>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</si>
  <si>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</si>
  <si>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</si>
  <si>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</si>
  <si>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</si>
  <si>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</si>
  <si>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</si>
  <si>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</si>
  <si>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</si>
  <si>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</si>
  <si>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</si>
  <si>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</si>
  <si>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</si>
  <si>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</si>
  <si>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</si>
  <si>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</si>
  <si>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</si>
  <si>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</si>
  <si>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</si>
  <si>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</si>
  <si>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</si>
  <si>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</si>
  <si>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</si>
  <si>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</si>
  <si>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</si>
  <si>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</si>
  <si>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</si>
  <si>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</si>
  <si>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</si>
  <si>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</si>
  <si>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</si>
  <si>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</si>
  <si>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</si>
  <si>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</si>
  <si>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</si>
  <si>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</si>
  <si>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</si>
  <si>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</si>
  <si>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</si>
  <si>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</si>
  <si>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</si>
  <si>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</si>
  <si>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</si>
  <si>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</si>
  <si>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</si>
  <si>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</si>
  <si>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</si>
  <si>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</si>
  <si>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</si>
  <si>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</si>
  <si>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</si>
  <si>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</si>
  <si>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</si>
  <si>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</si>
  <si>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</si>
  <si>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</si>
  <si>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</si>
  <si>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</si>
  <si>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</si>
  <si>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</si>
  <si>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</si>
  <si>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</si>
  <si>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</si>
  <si>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</si>
  <si>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</si>
  <si>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</si>
  <si>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</si>
  <si>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</si>
  <si>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</si>
  <si>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</si>
  <si>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</si>
  <si>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</si>
  <si>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</si>
  <si>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</si>
  <si>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</si>
  <si>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</si>
  <si>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</si>
  <si>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</si>
  <si>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</si>
  <si>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</si>
  <si>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</si>
  <si>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</si>
  <si>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</si>
  <si>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</si>
  <si>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</si>
  <si>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</si>
  <si>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</si>
  <si>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</si>
  <si>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</si>
  <si>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</si>
  <si>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</si>
  <si>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</si>
  <si>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</si>
  <si>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</si>
  <si>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</si>
  <si>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</si>
  <si>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</si>
  <si>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</si>
  <si>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</si>
  <si>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</si>
  <si>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</si>
  <si>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</si>
  <si>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</si>
  <si>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</si>
  <si>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</si>
  <si>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</si>
  <si>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</si>
  <si>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</si>
  <si>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</si>
  <si>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</si>
  <si>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</si>
  <si>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</si>
  <si>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</si>
  <si>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</si>
  <si>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</si>
  <si>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</si>
  <si>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</si>
  <si>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</si>
  <si>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</si>
  <si>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</si>
  <si>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</si>
  <si>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</si>
  <si>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</si>
  <si>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</si>
  <si>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</si>
  <si>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</si>
  <si>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</si>
  <si>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</si>
  <si>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</si>
  <si>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</si>
  <si>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</si>
  <si>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</si>
  <si>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</si>
  <si>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</si>
  <si>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</si>
  <si>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</si>
  <si>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</si>
  <si>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</si>
  <si>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</si>
  <si>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</si>
  <si>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</si>
  <si>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</si>
  <si>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</si>
  <si>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</si>
  <si>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</si>
  <si>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</si>
  <si>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</si>
  <si>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</si>
  <si>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</si>
  <si>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</si>
  <si>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</si>
  <si>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</si>
  <si>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</si>
  <si>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</si>
  <si>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</si>
  <si>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</si>
  <si>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</si>
  <si>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</si>
  <si>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</si>
  <si>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</si>
  <si>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</si>
  <si>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</si>
  <si>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</si>
  <si>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</si>
  <si>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</si>
  <si>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</si>
  <si>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</si>
  <si>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</si>
  <si>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</si>
  <si>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</si>
  <si>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</si>
  <si>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</si>
  <si>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</si>
  <si>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</si>
  <si>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</si>
  <si>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</si>
  <si>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</si>
  <si>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</si>
  <si>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</si>
  <si>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</si>
  <si>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</si>
  <si>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</si>
  <si>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</si>
  <si>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</si>
  <si>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</si>
  <si>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</si>
  <si>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</si>
  <si>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</si>
  <si>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</si>
  <si>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</si>
  <si>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</si>
  <si>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</si>
  <si>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</si>
  <si>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</si>
  <si>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</si>
  <si>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</si>
  <si>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</si>
  <si>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</si>
  <si>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</si>
  <si>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</si>
  <si>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</si>
  <si>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</si>
  <si>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</si>
  <si>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</si>
  <si>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</si>
  <si>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</si>
  <si>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</si>
  <si>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</si>
  <si>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</si>
  <si>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</si>
  <si>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</si>
  <si>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</si>
  <si>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</si>
  <si>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</si>
  <si>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</si>
  <si>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</si>
  <si>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</si>
  <si>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</si>
  <si>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</si>
  <si>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</si>
  <si>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</si>
  <si>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</si>
  <si>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</si>
  <si>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</si>
  <si>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</si>
  <si>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</si>
  <si>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</si>
  <si>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</si>
  <si>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</si>
  <si>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</si>
  <si>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</si>
  <si>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</si>
  <si>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</si>
  <si>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</si>
  <si>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</si>
  <si>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</si>
  <si>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</si>
  <si>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</si>
  <si>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</si>
  <si>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</si>
  <si>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</si>
  <si>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</si>
  <si>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</si>
  <si>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</si>
  <si>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</si>
  <si>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</si>
  <si>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</si>
  <si>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</si>
  <si>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</si>
  <si>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</si>
  <si>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</si>
  <si>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</si>
  <si>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</si>
  <si>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</si>
  <si>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</si>
  <si>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</si>
  <si>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</si>
  <si>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</si>
  <si>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</si>
  <si>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</si>
  <si>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</si>
  <si>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</si>
  <si>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</si>
  <si>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</si>
  <si>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</si>
  <si>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</si>
  <si>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</si>
  <si>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</si>
  <si>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</si>
  <si>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</si>
  <si>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</si>
  <si>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</si>
  <si>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</si>
  <si>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</si>
  <si>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</si>
  <si>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</si>
  <si>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</si>
  <si>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</si>
  <si>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</si>
  <si>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</si>
  <si>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</si>
  <si>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</si>
  <si>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</si>
  <si>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</si>
  <si>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</si>
  <si>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</si>
  <si>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</si>
  <si>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</si>
  <si>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</si>
  <si>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</si>
  <si>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</si>
  <si>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</si>
  <si>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</si>
  <si>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</si>
  <si>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</si>
  <si>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</si>
  <si>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</si>
  <si>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</si>
  <si>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</si>
  <si>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</si>
  <si>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</si>
  <si>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</si>
  <si>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</si>
  <si>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</si>
  <si>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</si>
  <si>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</si>
  <si>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</si>
  <si>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</si>
  <si>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</si>
  <si>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</si>
  <si>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</si>
  <si>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</si>
  <si>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</si>
  <si>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</si>
  <si>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</si>
  <si>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</si>
  <si>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</si>
  <si>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</si>
  <si>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</si>
  <si>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</si>
  <si>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</si>
  <si>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</si>
  <si>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</si>
  <si>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</si>
  <si>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</si>
  <si>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</si>
  <si>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</si>
  <si>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</si>
  <si>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</si>
  <si>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</si>
  <si>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</si>
  <si>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</si>
  <si>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</si>
  <si>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</si>
  <si>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</si>
  <si>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</si>
  <si>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</si>
  <si>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</si>
  <si>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</si>
  <si>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</si>
  <si>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</si>
  <si>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</si>
  <si>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</si>
  <si>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</si>
  <si>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</si>
  <si>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</si>
  <si>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</si>
  <si>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</si>
  <si>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</si>
  <si>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</si>
  <si>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</si>
  <si>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</si>
  <si>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</si>
  <si>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</si>
  <si>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</si>
  <si>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</si>
  <si>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</si>
  <si>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</si>
  <si>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</si>
  <si>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</si>
  <si>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</si>
  <si>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</si>
  <si>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</si>
  <si>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</si>
  <si>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</si>
  <si>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</si>
  <si>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</si>
  <si>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</si>
  <si>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</si>
  <si>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</si>
  <si>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</si>
  <si>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</si>
  <si>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</si>
  <si>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</si>
  <si>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</si>
  <si>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</si>
  <si>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</si>
  <si>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</si>
  <si>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</si>
  <si>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</si>
  <si>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</si>
  <si>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</si>
  <si>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</si>
  <si>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</si>
  <si>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</si>
  <si>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</si>
  <si>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</si>
  <si>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</si>
  <si>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</si>
  <si>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</si>
  <si>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</si>
  <si>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</si>
  <si>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</si>
  <si>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</si>
  <si>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</si>
  <si>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</si>
  <si>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</si>
  <si>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</si>
  <si>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</si>
  <si>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</si>
  <si>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</si>
  <si>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</si>
  <si>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</si>
  <si>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</si>
  <si>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</si>
  <si>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</si>
  <si>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</si>
  <si>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</si>
  <si>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</si>
  <si>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</si>
  <si>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</si>
  <si>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</si>
  <si>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</si>
  <si>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</si>
  <si>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</si>
  <si>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</si>
  <si>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</si>
  <si>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</si>
  <si>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</si>
  <si>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</si>
  <si>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</si>
  <si>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</si>
  <si>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</si>
  <si>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</si>
  <si>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</si>
  <si>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</si>
  <si>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</si>
  <si>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</si>
  <si>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</si>
  <si>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</si>
  <si>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</si>
  <si>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</si>
  <si>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</si>
  <si>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</si>
  <si>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</si>
  <si>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</si>
  <si>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</si>
  <si>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</si>
  <si>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</si>
  <si>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</si>
  <si>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</si>
  <si>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</si>
  <si>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</si>
  <si>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</si>
  <si>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</si>
  <si>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</si>
  <si>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</si>
  <si>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</si>
  <si>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</si>
  <si>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</si>
  <si>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</si>
  <si>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</si>
  <si>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</si>
  <si>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</si>
  <si>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</si>
  <si>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</si>
  <si>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</si>
  <si>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</si>
  <si>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</si>
  <si>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</si>
  <si>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</si>
  <si>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</si>
  <si>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</si>
  <si>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</si>
  <si>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</si>
  <si>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</si>
  <si>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</si>
  <si>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</si>
  <si>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</si>
  <si>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</si>
  <si>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</si>
  <si>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</si>
  <si>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</si>
  <si>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</si>
  <si>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</si>
  <si>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</si>
  <si>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</si>
  <si>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</si>
  <si>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</si>
  <si>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</si>
  <si>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</si>
  <si>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</si>
  <si>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</si>
  <si>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</si>
  <si>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</si>
  <si>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</si>
  <si>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</si>
  <si>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</si>
  <si>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</si>
  <si>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</si>
  <si>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</si>
  <si>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</si>
  <si>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</si>
  <si>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</si>
  <si>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</si>
  <si>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</si>
  <si>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</si>
  <si>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</si>
  <si>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</si>
  <si>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</si>
  <si>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</si>
  <si>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</si>
  <si>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</si>
  <si>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</si>
  <si>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</si>
  <si>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</si>
  <si>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</si>
  <si>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</si>
  <si>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</si>
  <si>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</si>
  <si>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</si>
  <si>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</si>
  <si>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</si>
  <si>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</si>
  <si>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</si>
  <si>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</si>
  <si>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</si>
  <si>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</si>
  <si>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</si>
  <si>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</si>
  <si>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</si>
  <si>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</si>
  <si>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</si>
  <si>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</si>
  <si>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</si>
  <si>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</si>
  <si>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</si>
  <si>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</si>
  <si>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</si>
  <si>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</si>
  <si>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</si>
  <si>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</si>
  <si>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</si>
  <si>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</si>
  <si>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</si>
  <si>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</si>
  <si>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</si>
  <si>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</si>
  <si>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</si>
  <si>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</si>
  <si>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</si>
  <si>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</si>
  <si>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</si>
  <si>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</si>
  <si>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</si>
  <si>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</si>
  <si>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</si>
  <si>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</si>
  <si>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</si>
  <si>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</si>
  <si>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</si>
  <si>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</si>
  <si>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</si>
  <si>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</si>
  <si>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</si>
  <si>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</si>
  <si>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</si>
  <si>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</si>
  <si>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</si>
  <si>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</si>
  <si>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</si>
  <si>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</si>
  <si>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</si>
  <si>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</si>
  <si>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</si>
  <si>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</si>
  <si>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</si>
  <si>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</si>
  <si>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</si>
  <si>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</si>
  <si>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</si>
  <si>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</si>
  <si>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</si>
  <si>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</si>
  <si>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</si>
  <si>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</si>
  <si>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</si>
  <si>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</si>
  <si>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</si>
  <si>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</si>
  <si>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</si>
  <si>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</si>
  <si>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</si>
  <si>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</si>
  <si>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</si>
  <si>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</si>
  <si>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</si>
  <si>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</si>
  <si>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</si>
  <si>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</si>
  <si>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</si>
  <si>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</si>
  <si>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</si>
  <si>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</si>
  <si>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</si>
  <si>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</si>
  <si>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</si>
  <si>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</si>
  <si>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</si>
  <si>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</si>
  <si>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</si>
  <si>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</si>
  <si>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</si>
  <si>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</si>
  <si>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</si>
  <si>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</si>
  <si>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</si>
  <si>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</si>
  <si>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</si>
  <si>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</si>
  <si>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</si>
  <si>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</si>
  <si>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</si>
  <si>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</si>
  <si>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</si>
  <si>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</si>
  <si>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</si>
  <si>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</si>
  <si>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</si>
  <si>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</si>
  <si>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</si>
  <si>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</si>
  <si>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</si>
  <si>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</si>
  <si>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</si>
  <si>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</si>
  <si>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</si>
  <si>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</si>
  <si>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</si>
  <si>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</si>
  <si>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</si>
  <si>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</si>
  <si>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</si>
  <si>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</si>
  <si>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</si>
  <si>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</si>
  <si>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</si>
  <si>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</si>
  <si>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</si>
  <si>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</si>
  <si>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</si>
  <si>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</si>
  <si>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</si>
  <si>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</si>
  <si>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</si>
  <si>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</si>
  <si>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</si>
  <si>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</si>
  <si>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</si>
  <si>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</si>
  <si>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</si>
  <si>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</si>
  <si>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</si>
  <si>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</si>
  <si>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</si>
  <si>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</si>
  <si>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</si>
  <si>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</si>
  <si>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</si>
  <si>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</si>
  <si>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</si>
  <si>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</si>
  <si>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</si>
  <si>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</si>
  <si>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</si>
  <si>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</si>
  <si>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</si>
  <si>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</si>
  <si>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</si>
  <si>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</si>
  <si>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</si>
  <si>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</si>
  <si>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</si>
  <si>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</si>
  <si>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</si>
  <si>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</si>
  <si>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</si>
  <si>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</si>
  <si>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</si>
  <si>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</si>
  <si>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</si>
  <si>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</si>
  <si>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</si>
  <si>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</si>
  <si>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</si>
  <si>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</si>
  <si>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</si>
  <si>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</si>
  <si>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</si>
  <si>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</si>
  <si>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</si>
  <si>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</si>
  <si>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</si>
  <si>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</si>
  <si>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</si>
  <si>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</si>
  <si>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</si>
  <si>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</si>
  <si>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</si>
  <si>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</si>
  <si>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</si>
  <si>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</si>
  <si>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</si>
  <si>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</si>
  <si>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</si>
  <si>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</si>
  <si>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</si>
  <si>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</si>
  <si>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</si>
  <si>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</si>
  <si>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</si>
  <si>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</si>
  <si>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</si>
  <si>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</si>
  <si>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</si>
  <si>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</si>
  <si>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</si>
  <si>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</si>
  <si>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</si>
  <si>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</si>
  <si>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</si>
  <si>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</si>
  <si>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</si>
  <si>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</si>
  <si>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</si>
  <si>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</si>
  <si>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</si>
  <si>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</si>
  <si>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</si>
  <si>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</si>
  <si>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</si>
  <si>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</si>
  <si>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</si>
  <si>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</si>
  <si>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</si>
  <si>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</si>
  <si>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</si>
  <si>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</si>
  <si>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</si>
  <si>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</si>
  <si>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</si>
  <si>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</si>
  <si>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</si>
  <si>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</si>
  <si>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</si>
  <si>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</si>
  <si>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</si>
  <si>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</si>
  <si>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</si>
  <si>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</si>
  <si>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</si>
  <si>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</si>
  <si>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</si>
  <si>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</si>
  <si>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</si>
  <si>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</si>
  <si>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</si>
  <si>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</si>
  <si>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</si>
  <si>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</si>
  <si>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</si>
  <si>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</si>
  <si>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</si>
  <si>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</si>
  <si>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</si>
  <si>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</si>
  <si>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</si>
  <si>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</si>
  <si>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</si>
  <si>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</si>
  <si>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</si>
  <si>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</si>
  <si>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</si>
  <si>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</si>
  <si>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</si>
  <si>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</si>
  <si>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</si>
  <si>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</si>
  <si>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</si>
  <si>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</si>
  <si>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</si>
  <si>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</si>
  <si>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</si>
  <si>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</si>
  <si>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</si>
  <si>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</si>
  <si>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</si>
  <si>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</si>
  <si>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</si>
  <si>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</si>
  <si>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</si>
  <si>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</si>
  <si>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</si>
  <si>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</si>
  <si>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</si>
  <si>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</si>
  <si>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</si>
  <si>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</si>
  <si>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</si>
  <si>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</si>
  <si>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</si>
  <si>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</si>
  <si>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</si>
  <si>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</si>
  <si>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</si>
  <si>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</si>
  <si>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</si>
  <si>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</si>
  <si>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</si>
  <si>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</si>
  <si>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</si>
  <si>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</si>
  <si>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</si>
  <si>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</si>
  <si>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</si>
  <si>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</si>
  <si>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</si>
  <si>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</si>
  <si>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</si>
  <si>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</si>
  <si>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</si>
  <si>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</si>
  <si>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</si>
  <si>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</si>
  <si>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</si>
  <si>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</si>
  <si>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</si>
  <si>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</si>
  <si>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</si>
  <si>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</si>
  <si>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</si>
  <si>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</si>
  <si>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</si>
  <si>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</si>
  <si>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</si>
  <si>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</si>
  <si>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</si>
  <si>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</si>
  <si>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</si>
  <si>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</si>
  <si>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</si>
  <si>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</si>
  <si>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</si>
  <si>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</si>
  <si>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</si>
  <si>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</si>
  <si>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</si>
  <si>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</si>
  <si>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</si>
  <si>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</si>
  <si>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</si>
  <si>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</si>
  <si>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</si>
  <si>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</si>
  <si>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</si>
  <si>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</si>
  <si>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</si>
  <si>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</si>
  <si>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</si>
  <si>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</si>
  <si>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</si>
  <si>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</si>
  <si>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</si>
  <si>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</si>
  <si>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</si>
  <si>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</si>
  <si>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</si>
  <si>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</si>
  <si>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</si>
  <si>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</si>
  <si>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</si>
  <si>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</si>
  <si>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</si>
  <si>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</si>
  <si>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</si>
  <si>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</si>
  <si>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</si>
  <si>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</si>
  <si>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</si>
  <si>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</si>
  <si>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</si>
  <si>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</si>
  <si>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</si>
  <si>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</si>
  <si>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</si>
  <si>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</si>
  <si>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</si>
  <si>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</si>
  <si>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</si>
  <si>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</si>
  <si>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</si>
  <si>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</si>
  <si>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</si>
  <si>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</si>
  <si>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</si>
  <si>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</si>
  <si>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</si>
  <si>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</si>
  <si>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</si>
  <si>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</si>
  <si>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</si>
  <si>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</si>
  <si>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</si>
  <si>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</si>
  <si>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</si>
  <si>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</si>
  <si>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</si>
  <si>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</si>
  <si>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</si>
  <si>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</si>
  <si>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</si>
  <si>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</si>
  <si>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</si>
  <si>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</si>
  <si>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</si>
  <si>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</si>
  <si>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</si>
  <si>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</si>
  <si>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</si>
  <si>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</si>
  <si>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</si>
  <si>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</si>
  <si>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</si>
  <si>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</si>
  <si>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</si>
  <si>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</si>
  <si>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</si>
  <si>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</si>
  <si>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</si>
  <si>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</si>
  <si>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</si>
  <si>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</si>
  <si>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</si>
  <si>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</si>
  <si>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</si>
  <si>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</si>
  <si>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</si>
  <si>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</si>
  <si>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</si>
  <si>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</si>
  <si>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</si>
  <si>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</si>
  <si>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</si>
  <si>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</si>
  <si>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</si>
  <si>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</si>
  <si>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</si>
  <si>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</si>
  <si>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</si>
  <si>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</si>
  <si>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</si>
  <si>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</si>
  <si>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</si>
  <si>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</si>
  <si>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</si>
  <si>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</si>
  <si>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</si>
  <si>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</si>
  <si>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</si>
  <si>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</si>
  <si>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</si>
  <si>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</si>
  <si>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</si>
  <si>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</si>
  <si>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</si>
  <si>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</si>
  <si>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</si>
  <si>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</si>
  <si>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</si>
  <si>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</si>
  <si>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</si>
  <si>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</si>
  <si>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</si>
  <si>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</si>
  <si>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</si>
  <si>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</si>
  <si>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</si>
  <si>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</si>
  <si>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</si>
  <si>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</si>
  <si>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</si>
  <si>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</si>
  <si>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</si>
  <si>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</si>
  <si>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</si>
  <si>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</si>
  <si>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</si>
  <si>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</si>
  <si>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</si>
  <si>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</si>
  <si>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</si>
  <si>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</si>
  <si>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</si>
  <si>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</si>
  <si>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</si>
  <si>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</si>
  <si>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</si>
  <si>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</si>
  <si>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</si>
  <si>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</si>
  <si>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</si>
  <si>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</si>
  <si>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</si>
  <si>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</si>
  <si>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</si>
  <si>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</si>
  <si>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</si>
  <si>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</si>
  <si>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</si>
  <si>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</si>
  <si>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</si>
  <si>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</si>
  <si>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</si>
  <si>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</si>
  <si>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</si>
  <si>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</si>
  <si>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</si>
  <si>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</si>
  <si>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</si>
  <si>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</si>
  <si>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</si>
  <si>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</si>
  <si>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</si>
  <si>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</si>
  <si>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</si>
  <si>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</si>
  <si>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</si>
  <si>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</si>
  <si>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</si>
  <si>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</si>
  <si>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</si>
  <si>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</si>
  <si>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</si>
  <si>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</si>
  <si>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</si>
  <si>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</si>
  <si>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</si>
  <si>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</si>
  <si>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</si>
  <si>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</si>
  <si>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</si>
  <si>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</si>
  <si>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</si>
  <si>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</si>
  <si>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</si>
  <si>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</si>
  <si>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</si>
  <si>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</si>
  <si>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</si>
  <si>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</si>
  <si>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</si>
  <si>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</si>
  <si>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</si>
  <si>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</si>
  <si>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</si>
  <si>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</si>
  <si>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</si>
  <si>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</si>
  <si>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</si>
  <si>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</si>
  <si>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</si>
  <si>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</si>
  <si>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</si>
  <si>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</si>
  <si>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</si>
  <si>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</si>
  <si>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</si>
  <si>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</si>
  <si>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</si>
  <si>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</si>
  <si>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</si>
  <si>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</si>
  <si>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</si>
  <si>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</si>
  <si>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</si>
  <si>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</si>
  <si>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</si>
  <si>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</si>
  <si>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</si>
  <si>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</si>
  <si>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</si>
  <si>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</si>
  <si>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</si>
  <si>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</si>
  <si>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</si>
  <si>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</si>
  <si>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</si>
  <si>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</si>
  <si>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</si>
  <si>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</si>
  <si>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</si>
  <si>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</si>
  <si>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</si>
  <si>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</si>
  <si>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</si>
  <si>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</si>
  <si>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</si>
  <si>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</si>
  <si>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</si>
  <si>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</si>
  <si>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</si>
  <si>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</si>
  <si>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</si>
  <si>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</si>
  <si>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</si>
  <si>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</si>
  <si>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</si>
  <si>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</si>
  <si>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</si>
  <si>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</si>
  <si>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</si>
  <si>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</si>
  <si>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</si>
  <si>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</si>
  <si>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</si>
  <si>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</si>
  <si>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</si>
  <si>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</si>
  <si>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</si>
  <si>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</si>
  <si>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</si>
  <si>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</si>
  <si>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</si>
  <si>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</si>
  <si>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</si>
  <si>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</si>
  <si>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</si>
  <si>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</si>
  <si>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</si>
  <si>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</si>
  <si>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</si>
  <si>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</si>
  <si>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</si>
  <si>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</si>
  <si>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</si>
  <si>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</si>
  <si>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</si>
  <si>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</si>
  <si>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</si>
  <si>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</si>
  <si>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</si>
  <si>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</si>
  <si>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</si>
  <si>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</si>
  <si>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</si>
  <si>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</si>
  <si>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</si>
  <si>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</si>
  <si>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</si>
  <si>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</si>
  <si>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</si>
  <si>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</si>
  <si>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</si>
  <si>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</si>
  <si>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</si>
  <si>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</si>
  <si>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</si>
  <si>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</si>
  <si>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</si>
  <si>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</si>
  <si>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</si>
  <si>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</si>
  <si>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</si>
  <si>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</si>
  <si>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</si>
  <si>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</si>
  <si>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</si>
  <si>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</si>
  <si>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</si>
  <si>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</si>
  <si>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</si>
  <si>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</si>
  <si>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</si>
  <si>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</si>
  <si>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</si>
  <si>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</si>
  <si>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</si>
  <si>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</si>
  <si>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</si>
  <si>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</si>
  <si>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</si>
  <si>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</si>
  <si>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</si>
  <si>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</si>
  <si>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</si>
  <si>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</si>
  <si>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</si>
  <si>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</si>
  <si>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</si>
  <si>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</si>
  <si>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</si>
  <si>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</si>
  <si>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</si>
  <si>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</si>
  <si>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</si>
  <si>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</si>
  <si>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</si>
  <si>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</si>
  <si>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</si>
  <si>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</si>
  <si>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</si>
  <si>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</si>
  <si>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</si>
  <si>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</si>
  <si>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</si>
  <si>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</si>
  <si>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</si>
  <si>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</si>
  <si>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</si>
  <si>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</si>
  <si>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</si>
  <si>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</si>
  <si>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</si>
  <si>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</si>
  <si>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</si>
  <si>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</si>
  <si>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</si>
  <si>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</si>
  <si>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</si>
  <si>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</si>
  <si>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</si>
  <si>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</si>
  <si>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</si>
  <si>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</si>
  <si>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</si>
  <si>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</si>
  <si>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</si>
  <si>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</si>
  <si>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</si>
  <si>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</si>
  <si>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</si>
  <si>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</si>
  <si>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</si>
  <si>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</si>
  <si>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</si>
  <si>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</si>
  <si>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</si>
  <si>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</si>
  <si>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</si>
  <si>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</si>
  <si>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</si>
  <si>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</si>
  <si>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</si>
  <si>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</si>
  <si>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</si>
  <si>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</si>
  <si>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</si>
  <si>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</si>
  <si>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</si>
  <si>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</si>
  <si>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</si>
  <si>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</si>
  <si>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</si>
  <si>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</si>
  <si>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</si>
  <si>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</si>
  <si>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</si>
  <si>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</si>
  <si>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</si>
  <si>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</si>
  <si>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</si>
  <si>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</si>
  <si>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</si>
  <si>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</si>
  <si>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</si>
  <si>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</si>
  <si>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</si>
  <si>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</si>
  <si>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</si>
  <si>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</si>
  <si>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</si>
  <si>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</si>
  <si>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</si>
  <si>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</si>
  <si>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</si>
  <si>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</si>
  <si>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</si>
  <si>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</si>
  <si>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</si>
  <si>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</si>
  <si>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</si>
  <si>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</si>
  <si>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</si>
  <si>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</si>
  <si>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</si>
  <si>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</si>
  <si>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</si>
  <si>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</si>
  <si>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</si>
  <si>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</si>
  <si>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</si>
  <si>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</si>
  <si>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</si>
  <si>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</si>
  <si>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</si>
  <si>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</si>
  <si>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</si>
  <si>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</si>
  <si>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</si>
  <si>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</si>
  <si>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</si>
  <si>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</si>
  <si>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</si>
  <si>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</si>
  <si>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</si>
  <si>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</si>
  <si>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</si>
  <si>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</si>
  <si>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</si>
  <si>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</si>
  <si>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</si>
  <si>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</si>
  <si>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</si>
  <si>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</si>
  <si>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</si>
  <si>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</si>
  <si>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</si>
  <si>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</si>
  <si>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</si>
  <si>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</si>
  <si>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</si>
  <si>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</si>
  <si>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</si>
  <si>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</si>
  <si>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</si>
  <si>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</si>
  <si>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</si>
  <si>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</si>
  <si>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</si>
  <si>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</si>
  <si>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</si>
  <si>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</si>
  <si>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</si>
  <si>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</si>
  <si>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</si>
  <si>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</si>
  <si>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</si>
  <si>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</si>
  <si>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</si>
  <si>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</si>
  <si>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</si>
  <si>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</si>
  <si>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</si>
  <si>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</si>
  <si>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</si>
  <si>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</si>
  <si>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</si>
  <si>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</si>
  <si>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</si>
  <si>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</si>
  <si>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</si>
  <si>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</si>
  <si>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</si>
  <si>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</si>
  <si>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</si>
  <si>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</si>
  <si>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</si>
  <si>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</si>
  <si>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</si>
  <si>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</si>
  <si>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</si>
  <si>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</si>
  <si>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</si>
  <si>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</si>
  <si>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</si>
  <si>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</si>
  <si>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</si>
  <si>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</si>
  <si>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</si>
  <si>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</si>
  <si>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</si>
  <si>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</si>
  <si>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</si>
  <si>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</si>
  <si>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</si>
  <si>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</si>
  <si>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</si>
  <si>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</si>
  <si>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</si>
  <si>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</si>
  <si>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</si>
  <si>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</si>
  <si>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</si>
  <si>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</si>
  <si>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</si>
  <si>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</si>
  <si>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</si>
  <si>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</si>
  <si>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</si>
  <si>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</si>
  <si>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</si>
  <si>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</si>
  <si>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</si>
  <si>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</si>
  <si>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</si>
  <si>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</si>
  <si>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</si>
  <si>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</si>
  <si>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</si>
  <si>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</si>
  <si>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</si>
  <si>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</si>
  <si>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</si>
  <si>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</si>
  <si>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</si>
  <si>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</si>
  <si>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</si>
  <si>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</si>
  <si>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</si>
  <si>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</si>
  <si>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</si>
  <si>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</si>
  <si>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</si>
  <si>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</si>
  <si>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</si>
  <si>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</si>
  <si>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</si>
  <si>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</si>
  <si>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</si>
  <si>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</si>
  <si>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</si>
  <si>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</si>
  <si>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</si>
  <si>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</si>
  <si>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</si>
  <si>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</si>
  <si>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</si>
  <si>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</si>
  <si>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</si>
  <si>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</si>
  <si>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</si>
  <si>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</si>
  <si>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</si>
  <si>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</si>
  <si>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</si>
  <si>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</si>
  <si>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</si>
  <si>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</si>
  <si>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</si>
  <si>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</si>
  <si>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</si>
  <si>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</si>
  <si>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</si>
  <si>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</si>
  <si>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</si>
  <si>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</si>
  <si>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</si>
  <si>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</si>
  <si>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</si>
  <si>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</si>
  <si>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</si>
  <si>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</si>
  <si>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</si>
  <si>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</si>
  <si>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</si>
  <si>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</si>
  <si>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</si>
  <si>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</si>
  <si>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</si>
  <si>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</si>
  <si>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</si>
  <si>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</si>
  <si>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</si>
  <si>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</si>
  <si>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</si>
  <si>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</si>
  <si>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</si>
  <si>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</si>
  <si>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</si>
  <si>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</si>
  <si>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</si>
  <si>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</si>
  <si>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</si>
  <si>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</si>
  <si>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</si>
  <si>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</si>
  <si>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</si>
  <si>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</si>
  <si>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</si>
  <si>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</si>
  <si>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</si>
  <si>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</si>
  <si>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</si>
  <si>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</si>
  <si>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</si>
  <si>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</si>
  <si>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</si>
  <si>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</si>
  <si>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</si>
  <si>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</si>
  <si>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</si>
  <si>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</si>
  <si>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</si>
  <si>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</si>
  <si>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</si>
  <si>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</si>
  <si>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</si>
  <si>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</si>
  <si>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</si>
  <si>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</si>
  <si>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</si>
  <si>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</si>
  <si>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</si>
  <si>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</si>
  <si>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</si>
  <si>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</si>
  <si>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</si>
  <si>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</si>
  <si>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</si>
  <si>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</si>
  <si>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</si>
  <si>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</si>
  <si>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</si>
  <si>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</si>
  <si>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</si>
  <si>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</si>
  <si>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</si>
  <si>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</si>
  <si>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</si>
  <si>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</si>
  <si>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</si>
  <si>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</si>
  <si>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</si>
  <si>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</si>
  <si>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</si>
  <si>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</si>
  <si>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</si>
  <si>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</si>
  <si>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</si>
  <si>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</si>
  <si>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</si>
  <si>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</si>
  <si>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</si>
  <si>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</si>
  <si>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</si>
  <si>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</si>
  <si>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</si>
  <si>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</si>
  <si>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</si>
  <si>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</si>
  <si>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</si>
  <si>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</si>
  <si>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</si>
  <si>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</si>
  <si>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</si>
  <si>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</si>
  <si>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</si>
  <si>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</si>
  <si>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</si>
  <si>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</si>
  <si>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</si>
  <si>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</si>
  <si>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</si>
  <si>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</si>
  <si>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</si>
  <si>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</si>
  <si>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</si>
  <si>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</si>
  <si>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</si>
  <si>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</si>
  <si>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</si>
  <si>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</si>
  <si>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</si>
  <si>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</si>
  <si>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</si>
  <si>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</si>
  <si>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</si>
  <si>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</si>
  <si>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</si>
  <si>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</si>
  <si>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</si>
  <si>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</si>
  <si>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</si>
  <si>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</si>
  <si>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</si>
  <si>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</si>
  <si>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</si>
  <si>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</si>
  <si>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</si>
  <si>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</si>
  <si>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</si>
  <si>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</si>
  <si>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</si>
  <si>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</si>
  <si>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</si>
  <si>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</si>
  <si>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</si>
  <si>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</si>
  <si>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</si>
  <si>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</si>
  <si>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</si>
  <si>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</si>
  <si>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</si>
  <si>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</si>
  <si>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</si>
  <si>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</si>
  <si>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</si>
  <si>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</si>
  <si>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</si>
  <si>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</si>
  <si>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</si>
  <si>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</si>
  <si>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</si>
  <si>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</si>
  <si>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</si>
  <si>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</si>
  <si>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</si>
  <si>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</si>
  <si>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</si>
  <si>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</si>
  <si>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</si>
  <si>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</si>
  <si>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</si>
  <si>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</si>
  <si>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</si>
  <si>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</si>
  <si>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</si>
  <si>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</si>
  <si>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</si>
  <si>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</si>
  <si>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</si>
  <si>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</si>
  <si>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</si>
  <si>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</si>
  <si>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</si>
  <si>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</si>
  <si>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</si>
  <si>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</si>
  <si>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</si>
  <si>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</si>
  <si>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</si>
  <si>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</si>
  <si>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</si>
  <si>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</si>
  <si>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</si>
  <si>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</si>
  <si>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</si>
  <si>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</si>
  <si>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</si>
  <si>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</si>
  <si>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</si>
  <si>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</si>
  <si>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</si>
  <si>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</si>
  <si>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</si>
  <si>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</si>
  <si>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</si>
  <si>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</si>
  <si>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</si>
  <si>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</si>
  <si>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</si>
  <si>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</si>
  <si>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</si>
  <si>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</si>
  <si>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</si>
  <si>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</si>
  <si>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</si>
  <si>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</si>
  <si>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</si>
  <si>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</si>
  <si>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</si>
  <si>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</si>
  <si>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</si>
  <si>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</si>
  <si>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</si>
  <si>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</si>
  <si>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</si>
  <si>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</si>
  <si>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</si>
  <si>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</si>
  <si>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</si>
  <si>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</si>
  <si>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</si>
  <si>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</si>
  <si>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</si>
  <si>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</si>
  <si>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</si>
  <si>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</si>
  <si>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</si>
  <si>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</si>
  <si>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</si>
  <si>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</si>
  <si>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</si>
  <si>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</si>
  <si>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</si>
  <si>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</si>
  <si>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</si>
  <si>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</si>
  <si>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</si>
  <si>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</si>
  <si>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</si>
  <si>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</si>
  <si>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</si>
  <si>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</si>
  <si>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</si>
  <si>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</si>
  <si>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</si>
  <si>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</si>
  <si>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</si>
  <si>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</si>
  <si>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</si>
  <si>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</si>
  <si>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</si>
  <si>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</si>
  <si>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</si>
  <si>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</si>
  <si>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</si>
  <si>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</si>
  <si>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</si>
  <si>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</si>
  <si>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</si>
  <si>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</si>
  <si>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</si>
  <si>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</si>
  <si>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</si>
  <si>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</si>
  <si>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</si>
  <si>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</si>
  <si>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</si>
  <si>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</si>
  <si>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</si>
  <si>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</si>
  <si>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</si>
  <si>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</si>
  <si>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</si>
  <si>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</si>
  <si>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</si>
  <si>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</si>
  <si>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</si>
  <si>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</si>
  <si>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</si>
  <si>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</si>
  <si>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</si>
  <si>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</si>
  <si>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</si>
  <si>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</si>
  <si>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</si>
  <si>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</si>
  <si>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</si>
  <si>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</si>
  <si>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</si>
  <si>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</si>
  <si>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</si>
  <si>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</si>
  <si>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</si>
  <si>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</si>
  <si>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</si>
  <si>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</si>
  <si>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</si>
  <si>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</si>
  <si>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</si>
  <si>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</si>
  <si>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</si>
  <si>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</si>
  <si>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</si>
  <si>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</si>
  <si>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</si>
  <si>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</si>
  <si>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</si>
  <si>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</si>
  <si>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</si>
  <si>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</si>
  <si>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</si>
  <si>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</si>
  <si>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</si>
  <si>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</si>
  <si>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</si>
  <si>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</si>
  <si>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</si>
  <si>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</si>
  <si>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</si>
  <si>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</si>
  <si>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</si>
  <si>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</si>
  <si>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</si>
  <si>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</si>
  <si>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</si>
  <si>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</si>
  <si>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</si>
  <si>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</si>
  <si>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</si>
  <si>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</si>
  <si>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</si>
  <si>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</si>
  <si>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</si>
  <si>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</si>
  <si>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</si>
  <si>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</si>
  <si>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</si>
  <si>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</si>
  <si>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</si>
  <si>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</si>
  <si>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</si>
  <si>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</si>
  <si>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</si>
  <si>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</si>
  <si>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</si>
  <si>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</si>
  <si>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</si>
  <si>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</si>
  <si>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</si>
  <si>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</si>
  <si>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</si>
  <si>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</si>
  <si>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</si>
  <si>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</si>
  <si>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</si>
  <si>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</si>
  <si>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</si>
  <si>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</si>
  <si>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</si>
  <si>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</si>
  <si>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</si>
  <si>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</si>
  <si>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</si>
  <si>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</si>
  <si>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</si>
  <si>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</si>
  <si>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</si>
  <si>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</si>
  <si>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</si>
  <si>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</si>
  <si>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</si>
  <si>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</si>
  <si>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</si>
  <si>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</si>
  <si>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</si>
  <si>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</si>
  <si>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</si>
  <si>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</si>
  <si>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</si>
  <si>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</si>
  <si>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</si>
  <si>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</si>
  <si>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</si>
  <si>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</si>
  <si>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</si>
  <si>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</si>
  <si>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</si>
  <si>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</si>
  <si>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</si>
  <si>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</si>
  <si>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</si>
  <si>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</si>
  <si>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</si>
  <si>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</si>
  <si>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</si>
  <si>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</si>
  <si>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</si>
  <si>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</si>
  <si>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</si>
  <si>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</si>
  <si>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</si>
  <si>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</si>
  <si>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</si>
  <si>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</si>
  <si>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</si>
  <si>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</si>
  <si>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</si>
  <si>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</si>
  <si>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</si>
  <si>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</si>
  <si>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</si>
  <si>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</si>
  <si>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</si>
  <si>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</si>
  <si>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</si>
  <si>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</si>
  <si>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</si>
  <si>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</si>
  <si>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</si>
  <si>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</si>
  <si>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</si>
  <si>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</si>
  <si>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</si>
  <si>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</si>
  <si>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</si>
  <si>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</si>
  <si>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</si>
  <si>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</si>
  <si>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</si>
  <si>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</si>
  <si>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</si>
  <si>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</si>
  <si>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</si>
  <si>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</si>
  <si>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</si>
  <si>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</si>
  <si>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</si>
  <si>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</si>
  <si>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</si>
  <si>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</si>
  <si>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</si>
  <si>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</si>
  <si>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</si>
  <si>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</si>
  <si>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</si>
  <si>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</si>
  <si>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</si>
  <si>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</si>
  <si>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</si>
  <si>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</si>
  <si>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</si>
  <si>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</si>
  <si>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</si>
  <si>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</si>
  <si>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</si>
  <si>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</si>
  <si>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</si>
  <si>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</si>
  <si>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</si>
  <si>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</si>
  <si>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</si>
  <si>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</si>
  <si>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</si>
  <si>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</si>
  <si>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</si>
  <si>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</si>
  <si>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</si>
  <si>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</si>
  <si>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</si>
  <si>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</si>
  <si>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</si>
  <si>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</si>
  <si>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</si>
  <si>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</si>
  <si>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</si>
  <si>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</si>
  <si>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</si>
  <si>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</si>
  <si>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</si>
  <si>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</si>
  <si>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</si>
  <si>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</si>
  <si>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</si>
  <si>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</si>
  <si>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</si>
  <si>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</si>
  <si>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</si>
  <si>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</si>
  <si>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</si>
  <si>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</si>
  <si>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</si>
  <si>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</si>
  <si>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</si>
  <si>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</si>
  <si>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</si>
  <si>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</si>
  <si>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</si>
  <si>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</si>
  <si>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</si>
  <si>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</si>
  <si>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</si>
  <si>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</si>
  <si>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</si>
  <si>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</si>
  <si>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</si>
  <si>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</si>
  <si>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</si>
  <si>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</si>
  <si>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</si>
  <si>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</si>
  <si>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</si>
  <si>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</si>
  <si>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</si>
  <si>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</si>
  <si>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</si>
  <si>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</si>
  <si>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</si>
  <si>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</si>
  <si>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</si>
  <si>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</si>
  <si>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</si>
  <si>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</si>
  <si>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</si>
  <si>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</si>
  <si>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</si>
  <si>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</si>
  <si>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</si>
  <si>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</si>
  <si>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</si>
  <si>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</si>
  <si>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</si>
  <si>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</si>
  <si>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</si>
  <si>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</si>
  <si>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</si>
  <si>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</si>
  <si>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</si>
  <si>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</si>
  <si>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</si>
  <si>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</si>
  <si>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</si>
  <si>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</si>
  <si>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</si>
  <si>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</si>
  <si>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</si>
  <si>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</si>
  <si>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</si>
  <si>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</si>
  <si>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</si>
  <si>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</si>
  <si>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</si>
  <si>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</si>
  <si>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</si>
  <si>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</si>
  <si>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</si>
  <si>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</si>
  <si>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</si>
  <si>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</si>
  <si>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</si>
  <si>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</si>
  <si>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</si>
  <si>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</si>
  <si>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</si>
  <si>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</si>
  <si>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</si>
  <si>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</si>
  <si>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</si>
  <si>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</si>
  <si>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</si>
  <si>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</si>
  <si>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</si>
  <si>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</si>
  <si>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</si>
  <si>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</si>
  <si>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</si>
  <si>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</si>
  <si>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</si>
  <si>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</si>
  <si>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</si>
  <si>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</si>
  <si>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</si>
  <si>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</si>
  <si>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</si>
  <si>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</si>
  <si>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</si>
  <si>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</si>
  <si>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</si>
  <si>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</si>
  <si>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</si>
  <si>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</si>
  <si>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</si>
  <si>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</si>
  <si>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</si>
  <si>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</si>
  <si>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</si>
  <si>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</si>
  <si>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</si>
  <si>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</si>
  <si>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</si>
  <si>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</si>
  <si>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</si>
  <si>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</si>
  <si>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</si>
  <si>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</si>
  <si>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</si>
  <si>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</si>
  <si>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</si>
  <si>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</si>
  <si>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</si>
  <si>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</si>
  <si>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</si>
  <si>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</si>
  <si>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</si>
  <si>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</si>
  <si>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</si>
  <si>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</si>
  <si>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</si>
  <si>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</si>
  <si>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</si>
  <si>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</si>
  <si>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</si>
  <si>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</si>
  <si>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</si>
  <si>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</si>
  <si>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</si>
  <si>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</si>
  <si>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</si>
  <si>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</si>
  <si>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</si>
  <si>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</si>
  <si>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</si>
  <si>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</si>
  <si>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</si>
  <si>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</si>
  <si>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</si>
  <si>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</si>
  <si>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</si>
  <si>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</si>
  <si>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</si>
  <si>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</si>
  <si>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</si>
  <si>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</si>
  <si>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</si>
  <si>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</si>
  <si>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</si>
  <si>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</si>
  <si>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</si>
  <si>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</si>
  <si>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</si>
  <si>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</si>
  <si>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</si>
  <si>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</si>
  <si>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</si>
  <si>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</si>
  <si>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</si>
  <si>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</si>
  <si>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</si>
  <si>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</si>
  <si>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</si>
  <si>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</si>
  <si>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</si>
  <si>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</si>
  <si>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</si>
  <si>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</si>
  <si>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</si>
  <si>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</si>
  <si>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</si>
  <si>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</si>
  <si>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</si>
  <si>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</si>
  <si>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</si>
  <si>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</si>
  <si>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</si>
  <si>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</si>
  <si>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</si>
  <si>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</si>
  <si>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</si>
  <si>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</si>
  <si>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</si>
  <si>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</si>
  <si>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</si>
  <si>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</si>
  <si>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</si>
  <si>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</si>
  <si>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</si>
  <si>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</si>
  <si>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</si>
  <si>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</si>
  <si>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</si>
  <si>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</si>
  <si>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</si>
  <si>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</si>
  <si>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</si>
  <si>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</si>
  <si>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</si>
  <si>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</si>
  <si>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</si>
  <si>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</si>
  <si>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</si>
  <si>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</si>
  <si>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</si>
  <si>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</si>
  <si>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</si>
  <si>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</si>
  <si>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</si>
  <si>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</si>
  <si>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</si>
  <si>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</si>
  <si>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</si>
  <si>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</si>
  <si>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</si>
  <si>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</si>
  <si>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</si>
  <si>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</si>
  <si>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</si>
  <si>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</si>
  <si>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</si>
  <si>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</si>
  <si>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</si>
  <si>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</si>
  <si>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</si>
  <si>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</si>
  <si>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</si>
  <si>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</si>
  <si>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</si>
  <si>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</si>
  <si>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</si>
  <si>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</si>
  <si>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</si>
  <si>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</si>
  <si>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</si>
  <si>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</si>
  <si>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</si>
  <si>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</si>
  <si>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</si>
  <si>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</si>
  <si>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</si>
  <si>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</si>
  <si>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</si>
  <si>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</si>
  <si>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</si>
  <si>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</si>
  <si>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</si>
  <si>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</si>
  <si>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</si>
  <si>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</si>
  <si>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</si>
  <si>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</si>
  <si>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</si>
  <si>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</si>
  <si>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</si>
  <si>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</si>
  <si>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</si>
  <si>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</si>
  <si>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</si>
  <si>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</si>
  <si>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</si>
  <si>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</si>
  <si>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</si>
  <si>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</si>
  <si>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</si>
  <si>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</si>
  <si>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</si>
  <si>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</si>
  <si>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</si>
  <si>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</si>
  <si>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</si>
  <si>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</si>
  <si>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</si>
  <si>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</si>
  <si>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</si>
  <si>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</si>
  <si>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</si>
  <si>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</si>
  <si>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</si>
  <si>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</si>
  <si>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</si>
  <si>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</si>
  <si>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</si>
  <si>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</si>
  <si>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</si>
  <si>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</si>
  <si>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</si>
  <si>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</si>
  <si>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</si>
  <si>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</si>
  <si>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</si>
  <si>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</si>
  <si>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</si>
  <si>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</si>
  <si>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</si>
  <si>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</si>
  <si>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</si>
  <si>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</si>
  <si>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</si>
  <si>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</si>
  <si>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</si>
  <si>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</si>
  <si>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</si>
  <si>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</si>
  <si>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</si>
  <si>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</si>
  <si>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</si>
  <si>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</si>
  <si>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</si>
  <si>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</si>
  <si>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</si>
  <si>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</si>
  <si>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</si>
  <si>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</si>
  <si>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</si>
  <si>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</si>
  <si>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</si>
  <si>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</si>
  <si>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</si>
  <si>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</si>
  <si>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</si>
  <si>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</si>
  <si>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</si>
  <si>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</si>
  <si>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</si>
  <si>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</si>
  <si>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</si>
  <si>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</si>
  <si>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</si>
  <si>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</si>
  <si>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</si>
  <si>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</si>
  <si>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</si>
  <si>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</si>
  <si>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</si>
  <si>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</si>
  <si>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</si>
  <si>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</si>
  <si>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</si>
  <si>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</si>
  <si>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</si>
  <si>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</si>
  <si>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</si>
  <si>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</si>
  <si>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</si>
  <si>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</si>
  <si>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</si>
  <si>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</si>
  <si>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</si>
  <si>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</si>
  <si>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</si>
  <si>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</si>
  <si>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</si>
  <si>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</si>
  <si>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</si>
  <si>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</si>
  <si>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</si>
  <si>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</si>
  <si>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</si>
  <si>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</si>
  <si>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</si>
  <si>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</si>
  <si>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</si>
  <si>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</si>
  <si>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</si>
  <si>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</si>
  <si>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</si>
  <si>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</si>
  <si>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</si>
  <si>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</si>
  <si>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</si>
  <si>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</si>
  <si>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</si>
  <si>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</si>
  <si>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</si>
  <si>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</si>
  <si>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</si>
  <si>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</si>
  <si>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</si>
  <si>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</si>
  <si>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</si>
  <si>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</si>
  <si>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</si>
  <si>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</si>
  <si>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</si>
  <si>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</si>
  <si>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</si>
  <si>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</si>
  <si>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</si>
  <si>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</si>
  <si>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</si>
  <si>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</si>
  <si>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</si>
  <si>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</si>
  <si>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</si>
  <si>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</si>
  <si>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</si>
  <si>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</si>
  <si>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</si>
  <si>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</si>
  <si>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</si>
  <si>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</si>
  <si>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</si>
  <si>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</si>
  <si>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</si>
  <si>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</si>
  <si>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</si>
  <si>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</si>
  <si>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</si>
  <si>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</si>
  <si>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</si>
  <si>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</si>
  <si>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</si>
  <si>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</si>
  <si>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</si>
  <si>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</si>
  <si>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</si>
  <si>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</si>
  <si>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</si>
  <si>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</si>
  <si>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</si>
  <si>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</si>
  <si>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</si>
  <si>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</si>
  <si>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</si>
  <si>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</si>
  <si>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</si>
  <si>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</si>
  <si>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</si>
  <si>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</si>
  <si>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</si>
  <si>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</si>
  <si>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</si>
  <si>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</si>
  <si>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</si>
  <si>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</si>
  <si>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</si>
  <si>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</si>
  <si>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</si>
  <si>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</si>
  <si>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</si>
  <si>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</si>
  <si>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</si>
  <si>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</si>
  <si>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</si>
  <si>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</si>
  <si>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</si>
  <si>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</si>
  <si>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</si>
  <si>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</si>
  <si>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</si>
  <si>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</si>
  <si>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</si>
  <si>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</si>
  <si>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</si>
  <si>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</si>
  <si>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</si>
  <si>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</si>
  <si>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</si>
  <si>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</si>
  <si>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</si>
  <si>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</si>
  <si>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</si>
  <si>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</si>
  <si>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</si>
  <si>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</si>
  <si>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</si>
  <si>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</si>
  <si>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</si>
  <si>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</si>
  <si>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</si>
  <si>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</si>
  <si>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</si>
  <si>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</si>
  <si>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</si>
  <si>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</si>
  <si>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</si>
  <si>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</si>
  <si>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</si>
  <si>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</si>
  <si>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</si>
  <si>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</si>
  <si>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</si>
  <si>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</si>
  <si>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</si>
  <si>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</si>
  <si>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</si>
  <si>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</si>
  <si>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</si>
  <si>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</si>
  <si>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</si>
  <si>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</si>
  <si>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</si>
  <si>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</si>
  <si>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</si>
  <si>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</si>
  <si>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</si>
  <si>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</si>
  <si>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</si>
  <si>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</si>
  <si>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</si>
  <si>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</si>
  <si>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</si>
  <si>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</si>
  <si>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</si>
  <si>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</si>
  <si>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</si>
  <si>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</si>
  <si>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</si>
  <si>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</si>
  <si>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</si>
  <si>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</si>
  <si>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</si>
  <si>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</si>
  <si>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</si>
  <si>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</si>
  <si>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</si>
  <si>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</si>
  <si>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</si>
  <si>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</si>
  <si>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</si>
  <si>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</si>
  <si>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</si>
  <si>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</si>
  <si>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</si>
  <si>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</si>
  <si>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</si>
  <si>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</si>
  <si>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</si>
  <si>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</si>
  <si>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</si>
  <si>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</si>
  <si>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</si>
  <si>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</si>
  <si>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</si>
  <si>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</si>
  <si>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</si>
  <si>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</si>
  <si>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</si>
  <si>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</si>
  <si>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</si>
  <si>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</si>
  <si>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</si>
  <si>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</si>
  <si>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</si>
  <si>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</si>
  <si>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</si>
  <si>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</si>
  <si>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</si>
  <si>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</si>
  <si>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</si>
  <si>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</si>
  <si>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</si>
  <si>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</si>
  <si>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</si>
  <si>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</si>
  <si>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</si>
  <si>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</si>
  <si>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</si>
  <si>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</si>
  <si>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</si>
  <si>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</si>
  <si>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</si>
  <si>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</si>
  <si>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</si>
  <si>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</si>
  <si>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</si>
  <si>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</si>
  <si>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</si>
  <si>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</si>
  <si>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</si>
  <si>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</si>
  <si>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</si>
  <si>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</si>
  <si>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</si>
  <si>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</si>
  <si>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</si>
  <si>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</si>
  <si>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</si>
  <si>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</si>
  <si>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</si>
  <si>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</si>
  <si>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</si>
  <si>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</si>
  <si>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</si>
  <si>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</si>
  <si>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</si>
  <si>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</si>
  <si>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</si>
  <si>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</si>
  <si>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</si>
  <si>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</si>
  <si>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</si>
  <si>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</si>
  <si>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</si>
  <si>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</si>
  <si>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</si>
  <si>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</si>
  <si>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</si>
  <si>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</si>
  <si>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</si>
  <si>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</si>
  <si>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</si>
  <si>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</si>
  <si>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</si>
  <si>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</si>
  <si>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</si>
  <si>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</si>
  <si>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</si>
  <si>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</si>
  <si>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</si>
  <si>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</si>
  <si>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</si>
  <si>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</si>
  <si>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</si>
  <si>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</si>
  <si>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</si>
  <si>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</si>
  <si>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</si>
  <si>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</si>
  <si>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</si>
  <si>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</si>
  <si>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</si>
  <si>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</si>
  <si>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</si>
  <si>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</si>
  <si>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</si>
  <si>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</si>
  <si>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</si>
  <si>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</si>
  <si>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</si>
  <si>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</si>
  <si>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</si>
  <si>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</si>
  <si>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</si>
  <si>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</si>
  <si>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</si>
  <si>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</si>
  <si>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</si>
  <si>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</si>
  <si>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</si>
  <si>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</si>
  <si>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</si>
  <si>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</si>
  <si>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</si>
  <si>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</si>
  <si>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</si>
  <si>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</si>
  <si>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</si>
  <si>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</si>
  <si>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</si>
  <si>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</si>
  <si>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</si>
  <si>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</si>
  <si>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</si>
  <si>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</si>
  <si>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</si>
  <si>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</si>
  <si>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</si>
  <si>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</si>
  <si>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</si>
  <si>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</si>
  <si>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</si>
  <si>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</si>
  <si>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</si>
  <si>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</si>
  <si>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</si>
  <si>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</si>
  <si>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</si>
  <si>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</si>
  <si>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</si>
  <si>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</si>
  <si>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</si>
  <si>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</si>
  <si>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</si>
  <si>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</si>
  <si>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</si>
  <si>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</si>
  <si>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</si>
  <si>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</si>
  <si>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</si>
  <si>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</si>
  <si>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</si>
  <si>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</si>
  <si>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</si>
  <si>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</si>
  <si>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</si>
  <si>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</si>
  <si>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</si>
  <si>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</si>
  <si>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</si>
  <si>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</si>
  <si>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</si>
  <si>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</si>
  <si>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</si>
  <si>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</si>
  <si>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</si>
  <si>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</si>
  <si>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</si>
  <si>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</si>
  <si>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</si>
  <si>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</si>
  <si>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</si>
  <si>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</si>
  <si>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</si>
  <si>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</si>
  <si>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</si>
  <si>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</si>
  <si>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</si>
  <si>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</si>
  <si>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</si>
  <si>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</si>
  <si>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</si>
  <si>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</si>
  <si>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</si>
  <si>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</si>
  <si>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</si>
  <si>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</si>
  <si>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</si>
  <si>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</si>
  <si>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</si>
  <si>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</si>
  <si>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</si>
  <si>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</si>
  <si>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</si>
  <si>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</si>
  <si>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</si>
  <si>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</si>
  <si>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</si>
  <si>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</si>
  <si>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</si>
  <si>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</si>
  <si>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</si>
  <si>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</si>
  <si>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</si>
  <si>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</si>
  <si>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</si>
  <si>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</si>
  <si>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</si>
  <si>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</si>
  <si>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</si>
  <si>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</si>
  <si>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</si>
  <si>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</si>
  <si>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</si>
  <si>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</si>
  <si>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</si>
  <si>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</si>
  <si>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</si>
  <si>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</si>
  <si>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</si>
  <si>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</si>
  <si>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</si>
  <si>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</si>
  <si>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</si>
  <si>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</si>
  <si>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</si>
  <si>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</si>
  <si>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</si>
  <si>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</si>
  <si>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</si>
  <si>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</si>
  <si>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</si>
  <si>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</si>
  <si>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</si>
  <si>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</si>
  <si>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</si>
  <si>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</si>
  <si>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</si>
  <si>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</si>
  <si>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</si>
  <si>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</si>
  <si>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</si>
  <si>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</si>
  <si>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</si>
  <si>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</si>
  <si>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</si>
  <si>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</si>
  <si>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</si>
  <si>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</si>
  <si>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</si>
  <si>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</si>
  <si>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</si>
  <si>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</si>
  <si>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</si>
  <si>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</si>
  <si>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</si>
  <si>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</si>
  <si>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</si>
  <si>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</si>
  <si>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</si>
  <si>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</si>
  <si>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</si>
  <si>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</si>
  <si>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</si>
  <si>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</si>
  <si>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</si>
  <si>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</si>
  <si>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</si>
  <si>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</si>
  <si>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</si>
  <si>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</si>
  <si>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</si>
  <si>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</si>
  <si>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</si>
  <si>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</si>
  <si>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</si>
  <si>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</si>
  <si>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</si>
  <si>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</si>
  <si>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</si>
  <si>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</si>
  <si>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</si>
  <si>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</si>
  <si>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</si>
  <si>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</si>
  <si>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</si>
  <si>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</si>
  <si>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</si>
  <si>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</si>
  <si>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</si>
  <si>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</si>
  <si>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</si>
  <si>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</si>
  <si>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</si>
  <si>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</si>
  <si>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</si>
  <si>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</si>
  <si>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</si>
  <si>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</si>
  <si>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</si>
  <si>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</si>
  <si>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</si>
  <si>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</si>
  <si>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</si>
  <si>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</si>
  <si>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</si>
  <si>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</si>
  <si>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</si>
  <si>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</si>
  <si>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</si>
  <si>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</si>
  <si>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</si>
  <si>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</si>
  <si>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</si>
  <si>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</si>
  <si>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</si>
  <si>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</si>
  <si>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</si>
  <si>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</si>
  <si>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</si>
  <si>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</si>
  <si>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</si>
  <si>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</si>
  <si>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</si>
  <si>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</si>
  <si>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</si>
  <si>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</si>
  <si>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</si>
  <si>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</si>
  <si>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</si>
  <si>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</si>
  <si>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</si>
  <si>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</si>
  <si>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</si>
  <si>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</si>
  <si>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</si>
  <si>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</si>
  <si>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</si>
  <si>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</si>
  <si>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</si>
  <si>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</si>
  <si>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</si>
  <si>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</si>
  <si>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</si>
  <si>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</si>
  <si>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</si>
  <si>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</si>
  <si>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</si>
  <si>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</si>
  <si>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</si>
  <si>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</si>
  <si>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</si>
  <si>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</si>
  <si>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</si>
  <si>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</si>
  <si>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</si>
  <si>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</si>
  <si>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</si>
  <si>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</si>
  <si>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</si>
  <si>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</si>
  <si>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</si>
  <si>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</si>
  <si>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</si>
  <si>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</si>
  <si>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</si>
  <si>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</si>
  <si>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</si>
  <si>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</si>
  <si>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</si>
  <si>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</si>
  <si>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</si>
  <si>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</si>
  <si>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</si>
  <si>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</si>
  <si>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</si>
  <si>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</si>
  <si>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</si>
  <si>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</si>
  <si>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</si>
  <si>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</si>
  <si>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</si>
  <si>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</si>
  <si>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</si>
  <si>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</si>
  <si>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</si>
  <si>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</si>
  <si>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</si>
  <si>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</si>
  <si>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</si>
  <si>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</si>
  <si>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</si>
  <si>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</si>
  <si>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</si>
  <si>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</si>
  <si>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</si>
  <si>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</si>
  <si>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</si>
  <si>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</si>
  <si>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</si>
  <si>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</si>
  <si>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</si>
  <si>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</si>
  <si>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</si>
  <si>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</si>
  <si>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</si>
  <si>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</si>
  <si>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</si>
  <si>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</si>
  <si>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</si>
  <si>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</si>
  <si>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</si>
  <si>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</si>
  <si>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</si>
  <si>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</si>
  <si>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</si>
  <si>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</si>
  <si>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</si>
  <si>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</si>
  <si>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</si>
  <si>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</si>
  <si>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</si>
  <si>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</si>
  <si>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</si>
  <si>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</si>
  <si>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</si>
  <si>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</si>
  <si>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</si>
  <si>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</si>
  <si>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</si>
  <si>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</si>
  <si>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</si>
  <si>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</si>
  <si>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</si>
  <si>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</si>
  <si>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</si>
  <si>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</si>
  <si>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</si>
  <si>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</si>
  <si>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</si>
  <si>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</si>
  <si>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</si>
  <si>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</si>
  <si>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</si>
  <si>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</si>
  <si>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</si>
  <si>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</si>
  <si>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</si>
  <si>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</si>
  <si>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</si>
  <si>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</si>
  <si>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</si>
  <si>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</si>
  <si>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</si>
  <si>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</si>
  <si>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</si>
  <si>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</si>
  <si>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</si>
  <si>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</si>
  <si>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</si>
  <si>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</si>
  <si>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</si>
  <si>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</si>
  <si>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</si>
  <si>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</si>
  <si>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</si>
  <si>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</si>
  <si>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</si>
  <si>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</si>
  <si>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</si>
  <si>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</si>
  <si>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</si>
  <si>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</si>
  <si>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</si>
  <si>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</si>
  <si>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</si>
  <si>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</si>
  <si>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</si>
  <si>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</si>
  <si>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</si>
  <si>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</si>
  <si>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</si>
  <si>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</si>
  <si>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</si>
  <si>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</si>
  <si>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</si>
  <si>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</si>
  <si>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</si>
  <si>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</si>
  <si>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</si>
  <si>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</si>
  <si>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</si>
  <si>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</si>
  <si>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</si>
  <si>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</si>
  <si>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</si>
  <si>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</si>
  <si>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</si>
  <si>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</si>
  <si>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</si>
  <si>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</si>
  <si>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</si>
  <si>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</si>
  <si>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</si>
  <si>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</si>
  <si>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</si>
  <si>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</si>
  <si>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</si>
  <si>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</si>
  <si>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</si>
  <si>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</si>
  <si>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</si>
  <si>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</si>
  <si>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</si>
  <si>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</si>
  <si>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</si>
  <si>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</si>
  <si>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</si>
  <si>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</si>
  <si>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</si>
  <si>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</si>
  <si>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</si>
  <si>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</si>
  <si>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</si>
  <si>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</si>
  <si>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</si>
  <si>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</si>
  <si>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</si>
  <si>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</si>
  <si>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</si>
  <si>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</si>
  <si>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</si>
  <si>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</si>
  <si>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</si>
  <si>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</si>
  <si>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</si>
  <si>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</si>
  <si>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</si>
  <si>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</si>
  <si>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</si>
  <si>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</si>
  <si>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</si>
  <si>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</si>
  <si>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</si>
  <si>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</si>
  <si>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</si>
  <si>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</si>
  <si>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</si>
  <si>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</si>
  <si>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</si>
  <si>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</si>
  <si>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</si>
  <si>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</si>
  <si>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</si>
  <si>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</si>
  <si>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</si>
  <si>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</si>
  <si>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</si>
  <si>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</si>
  <si>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</si>
  <si>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</si>
  <si>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</si>
  <si>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</si>
  <si>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</si>
  <si>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</si>
  <si>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</si>
  <si>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</si>
  <si>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</si>
  <si>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</si>
  <si>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</si>
  <si>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</si>
  <si>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</si>
  <si>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</si>
  <si>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</si>
  <si>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</si>
  <si>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</si>
  <si>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</si>
  <si>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</si>
  <si>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</si>
  <si>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</si>
  <si>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</si>
  <si>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</si>
  <si>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</si>
  <si>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</si>
  <si>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</si>
  <si>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</si>
  <si>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</si>
  <si>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</si>
  <si>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</si>
  <si>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</si>
  <si>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</si>
  <si>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</si>
  <si>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</si>
  <si>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</si>
  <si>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</si>
  <si>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</si>
  <si>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</si>
  <si>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</si>
  <si>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</si>
  <si>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</si>
  <si>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</si>
  <si>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</si>
  <si>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</si>
  <si>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</si>
  <si>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</si>
  <si>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</si>
  <si>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</si>
  <si>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</si>
  <si>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</si>
  <si>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</si>
  <si>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</si>
  <si>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</si>
  <si>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</si>
  <si>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</si>
  <si>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</si>
  <si>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</si>
  <si>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</si>
  <si>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</si>
  <si>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</si>
  <si>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</si>
  <si>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</si>
  <si>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</si>
  <si>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</si>
  <si>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</si>
  <si>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</si>
  <si>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</si>
  <si>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</si>
  <si>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</si>
  <si>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</si>
  <si>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</si>
  <si>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</si>
  <si>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</si>
  <si>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</si>
  <si>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</si>
  <si>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</si>
  <si>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</si>
  <si>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</si>
  <si>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</si>
  <si>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</si>
  <si>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</si>
  <si>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</si>
  <si>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</si>
  <si>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</si>
  <si>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</si>
  <si>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</si>
  <si>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</si>
  <si>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</si>
  <si>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</si>
  <si>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</si>
  <si>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</si>
  <si>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</si>
  <si>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</si>
  <si>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</si>
  <si>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</si>
  <si>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</si>
  <si>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</si>
  <si>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</si>
  <si>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</si>
  <si>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</si>
  <si>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</si>
  <si>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</si>
  <si>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</si>
  <si>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</si>
  <si>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</si>
  <si>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</si>
  <si>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</si>
  <si>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</si>
  <si>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</si>
  <si>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</si>
  <si>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</si>
  <si>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</si>
  <si>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</si>
  <si>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</si>
  <si>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</si>
  <si>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</si>
  <si>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</si>
  <si>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</si>
  <si>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</si>
  <si>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</si>
  <si>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</si>
  <si>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</si>
  <si>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</si>
  <si>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</si>
  <si>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</si>
  <si>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</si>
  <si>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</si>
  <si>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</si>
  <si>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</si>
  <si>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</si>
  <si>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</si>
  <si>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</si>
  <si>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</si>
  <si>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</si>
  <si>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</si>
  <si>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</si>
  <si>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</si>
  <si>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</si>
  <si>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</si>
  <si>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</si>
  <si>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</si>
  <si>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</si>
  <si>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</si>
  <si>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</si>
  <si>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</si>
  <si>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</si>
  <si>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</si>
  <si>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</si>
  <si>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</si>
  <si>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</si>
  <si>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</si>
  <si>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</si>
  <si>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</si>
  <si>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</si>
  <si>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</si>
  <si>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</si>
  <si>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</si>
  <si>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</si>
  <si>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</si>
  <si>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</si>
  <si>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</si>
  <si>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</si>
  <si>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</si>
  <si>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</si>
  <si>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</si>
  <si>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</si>
  <si>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</si>
  <si>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</si>
  <si>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</si>
  <si>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</si>
  <si>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</si>
  <si>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</si>
  <si>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</si>
  <si>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</si>
  <si>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</si>
  <si>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</si>
  <si>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</si>
  <si>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</si>
  <si>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</si>
  <si>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</si>
  <si>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</si>
  <si>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</si>
  <si>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</si>
  <si>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</si>
  <si>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</si>
  <si>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</si>
  <si>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</si>
  <si>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</si>
  <si>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</si>
  <si>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</si>
  <si>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</si>
  <si>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</si>
  <si>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</si>
  <si>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</si>
  <si>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</si>
  <si>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</si>
  <si>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</si>
  <si>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</si>
  <si>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</si>
  <si>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</si>
  <si>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</si>
  <si>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</si>
  <si>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</si>
  <si>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</si>
  <si>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</si>
  <si>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</si>
  <si>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</si>
  <si>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</si>
  <si>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</si>
  <si>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</si>
  <si>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</si>
  <si>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</si>
  <si>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</si>
  <si>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</si>
  <si>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</si>
  <si>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</si>
  <si>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</si>
  <si>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</si>
  <si>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</si>
  <si>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</si>
  <si>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</si>
  <si>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</si>
  <si>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</si>
  <si>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</si>
  <si>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</si>
  <si>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</si>
  <si>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</si>
  <si>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</si>
  <si>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</si>
  <si>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</si>
  <si>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</si>
  <si>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</si>
  <si>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</si>
  <si>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</si>
  <si>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</si>
  <si>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</si>
  <si>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</si>
  <si>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</si>
  <si>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</si>
  <si>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</si>
  <si>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</si>
  <si>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</si>
  <si>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</si>
  <si>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</si>
  <si>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</si>
  <si>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</si>
  <si>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</si>
  <si>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</si>
  <si>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</si>
  <si>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</si>
  <si>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</si>
  <si>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</si>
  <si>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</si>
  <si>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</si>
  <si>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</si>
  <si>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</si>
  <si>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</si>
  <si>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</si>
  <si>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</si>
  <si>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</si>
  <si>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</si>
  <si>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</si>
  <si>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</si>
  <si>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</si>
  <si>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</si>
  <si>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</si>
  <si>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</si>
  <si>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</si>
  <si>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</si>
  <si>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</si>
  <si>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</si>
  <si>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</si>
  <si>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</si>
  <si>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</si>
  <si>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</si>
  <si>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</si>
  <si>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</si>
  <si>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</si>
  <si>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</si>
  <si>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</si>
  <si>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</si>
  <si>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</si>
  <si>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</si>
  <si>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</si>
  <si>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</si>
  <si>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</si>
  <si>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</si>
  <si>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</si>
  <si>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</si>
  <si>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</si>
  <si>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</si>
  <si>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</si>
  <si>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</si>
  <si>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</si>
  <si>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</si>
  <si>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</si>
  <si>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</si>
  <si>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</si>
  <si>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</si>
  <si>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</si>
  <si>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</si>
  <si>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</si>
  <si>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</si>
  <si>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</si>
  <si>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</si>
  <si>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</si>
  <si>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</si>
  <si>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</si>
  <si>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</si>
  <si>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</si>
  <si>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</si>
  <si>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</si>
  <si>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</si>
  <si>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</si>
  <si>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</si>
  <si>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</si>
  <si>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</si>
  <si>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</si>
  <si>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</si>
  <si>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</si>
  <si>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</si>
  <si>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</si>
  <si>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</si>
  <si>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</si>
  <si>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</si>
  <si>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</si>
  <si>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</si>
  <si>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</si>
  <si>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</si>
  <si>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</si>
  <si>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</si>
  <si>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</si>
  <si>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</si>
  <si>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</si>
  <si>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</si>
  <si>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</si>
  <si>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</si>
  <si>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</si>
  <si>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</si>
  <si>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</si>
  <si>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</si>
  <si>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</si>
  <si>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</si>
  <si>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</si>
  <si>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</si>
  <si>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</si>
  <si>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</si>
  <si>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</si>
  <si>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</si>
  <si>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</si>
  <si>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</si>
  <si>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</si>
  <si>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</si>
  <si>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</si>
  <si>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</si>
  <si>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</si>
  <si>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</si>
  <si>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</si>
  <si>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</si>
  <si>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</si>
  <si>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</si>
  <si>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</si>
  <si>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</si>
  <si>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</si>
  <si>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</si>
  <si>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</si>
  <si>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</si>
  <si>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</si>
  <si>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</si>
  <si>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</si>
  <si>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</si>
  <si>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</si>
  <si>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</si>
  <si>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</si>
  <si>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</si>
  <si>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</si>
  <si>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</si>
  <si>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</si>
  <si>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</si>
  <si>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</si>
  <si>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</si>
  <si>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</si>
  <si>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</si>
  <si>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</si>
  <si>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</si>
  <si>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</si>
  <si>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</si>
  <si>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</si>
  <si>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</si>
  <si>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</si>
  <si>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</si>
  <si>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</si>
  <si>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</si>
  <si>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</si>
  <si>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</si>
  <si>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</si>
  <si>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</si>
  <si>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</si>
  <si>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</si>
  <si>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</si>
  <si>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</si>
  <si>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</si>
  <si>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</si>
  <si>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</si>
  <si>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</si>
  <si>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</si>
  <si>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</si>
  <si>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</si>
  <si>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</si>
  <si>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</si>
  <si>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</si>
  <si>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</si>
  <si>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</si>
  <si>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</si>
  <si>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</si>
  <si>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</si>
  <si>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</si>
  <si>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</si>
  <si>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</si>
  <si>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</si>
  <si>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</si>
  <si>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</si>
  <si>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</si>
  <si>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</si>
  <si>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</si>
  <si>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</si>
  <si>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</si>
  <si>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</si>
  <si>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</si>
  <si>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</si>
  <si>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</si>
  <si>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</si>
  <si>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</si>
  <si>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</si>
  <si>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</si>
  <si>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</si>
  <si>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</si>
  <si>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</si>
  <si>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</si>
  <si>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</si>
  <si>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</si>
  <si>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</si>
  <si>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</si>
  <si>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</si>
  <si>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</si>
  <si>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</si>
  <si>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</si>
  <si>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</si>
  <si>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</si>
  <si>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</si>
  <si>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</si>
  <si>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</si>
  <si>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</si>
  <si>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</si>
  <si>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</si>
  <si>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</si>
  <si>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</si>
  <si>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</si>
  <si>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</si>
  <si>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</si>
  <si>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</si>
  <si>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</si>
  <si>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</si>
  <si>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</si>
  <si>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</si>
  <si>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</si>
  <si>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</si>
  <si>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</si>
  <si>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</si>
  <si>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</si>
  <si>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</si>
  <si>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</si>
  <si>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</si>
  <si>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</si>
  <si>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</si>
  <si>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</si>
  <si>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</si>
  <si>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</si>
  <si>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</si>
  <si>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</si>
  <si>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</si>
  <si>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</si>
  <si>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</si>
  <si>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</si>
  <si>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</si>
  <si>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</si>
  <si>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</si>
  <si>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</si>
  <si>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</si>
  <si>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</si>
  <si>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</si>
  <si>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</si>
  <si>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</si>
  <si>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</si>
  <si>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</si>
  <si>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</si>
  <si>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</si>
  <si>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</si>
  <si>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</si>
  <si>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</si>
  <si>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</si>
  <si>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</si>
  <si>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</si>
  <si>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</si>
  <si>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</si>
  <si>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</si>
  <si>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</si>
  <si>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</si>
  <si>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</si>
  <si>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</si>
  <si>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</si>
  <si>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</si>
  <si>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</si>
  <si>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</si>
  <si>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</si>
  <si>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</si>
  <si>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</si>
  <si>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</si>
  <si>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</si>
  <si>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</si>
  <si>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</si>
  <si>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</si>
  <si>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</si>
  <si>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</si>
  <si>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</si>
  <si>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</si>
  <si>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</si>
  <si>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</si>
  <si>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</si>
  <si>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</si>
  <si>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</si>
  <si>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</si>
  <si>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</si>
  <si>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</si>
  <si>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</si>
  <si>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</si>
  <si>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</si>
  <si>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</si>
  <si>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</si>
  <si>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</si>
  <si>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</si>
  <si>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</si>
  <si>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</si>
  <si>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</si>
  <si>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</si>
  <si>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</si>
  <si>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</si>
  <si>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</si>
  <si>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</si>
  <si>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</si>
  <si>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</si>
  <si>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</si>
  <si>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</si>
  <si>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</si>
  <si>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</si>
  <si>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</si>
  <si>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</si>
  <si>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</si>
  <si>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</si>
  <si>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</si>
  <si>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</si>
  <si>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</si>
  <si>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</si>
  <si>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</si>
  <si>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</si>
  <si>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</si>
  <si>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</si>
  <si>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</si>
  <si>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</si>
  <si>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</si>
  <si>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</si>
  <si>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</si>
  <si>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</si>
  <si>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</si>
  <si>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</si>
  <si>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</si>
  <si>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</si>
  <si>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</si>
  <si>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</si>
  <si>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</si>
  <si>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</si>
  <si>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</si>
  <si>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</si>
  <si>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</si>
  <si>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</si>
  <si>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</si>
  <si>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</si>
  <si>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</si>
  <si>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</si>
  <si>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</si>
  <si>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</si>
  <si>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</si>
  <si>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</si>
  <si>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</si>
  <si>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</si>
  <si>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</si>
  <si>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</si>
  <si>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</si>
  <si>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</si>
  <si>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</si>
  <si>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</si>
  <si>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</si>
  <si>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</si>
  <si>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</si>
  <si>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</si>
  <si>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</si>
  <si>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</si>
  <si>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</si>
  <si>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</si>
  <si>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</si>
  <si>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</si>
  <si>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</si>
  <si>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</si>
  <si>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</si>
  <si>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</si>
  <si>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</si>
  <si>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</si>
  <si>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</si>
  <si>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</si>
  <si>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</si>
  <si>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</si>
  <si>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</si>
  <si>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</si>
  <si>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</si>
  <si>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</si>
  <si>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</si>
  <si>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</si>
  <si>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</si>
  <si>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</si>
  <si>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</si>
  <si>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</si>
  <si>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</si>
  <si>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</si>
  <si>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</si>
  <si>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</si>
  <si>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</si>
  <si>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</si>
  <si>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</si>
  <si>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</si>
  <si>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</si>
  <si>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</si>
  <si>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</si>
  <si>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</si>
  <si>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</si>
  <si>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</si>
  <si>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</si>
  <si>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</si>
  <si>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</si>
  <si>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</si>
  <si>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</si>
  <si>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</si>
  <si>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</si>
  <si>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</si>
  <si>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</si>
  <si>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</si>
  <si>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</si>
  <si>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</si>
  <si>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</si>
  <si>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</si>
  <si>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</si>
  <si>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</si>
  <si>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</si>
  <si>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</si>
  <si>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</si>
  <si>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</si>
  <si>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</si>
  <si>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</si>
  <si>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</si>
  <si>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</si>
  <si>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</si>
  <si>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</si>
  <si>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</si>
  <si>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</si>
  <si>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</si>
  <si>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</si>
  <si>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</si>
  <si>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</si>
  <si>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</si>
  <si>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</si>
  <si>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</si>
  <si>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</si>
  <si>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</si>
  <si>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</si>
  <si>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</si>
  <si>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</si>
  <si>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</si>
  <si>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</si>
  <si>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</si>
  <si>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</si>
  <si>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</si>
  <si>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</si>
  <si>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</si>
  <si>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</si>
  <si>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</si>
  <si>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</si>
  <si>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</si>
  <si>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</si>
  <si>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</si>
  <si>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</si>
  <si>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</si>
  <si>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</si>
  <si>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</si>
  <si>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</si>
  <si>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</si>
  <si>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</si>
  <si>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</si>
  <si>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</si>
  <si>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</si>
  <si>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</si>
  <si>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</si>
  <si>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</si>
  <si>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</si>
  <si>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</si>
  <si>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</si>
  <si>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</si>
  <si>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</si>
  <si>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</si>
  <si>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</si>
  <si>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</si>
  <si>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</si>
  <si>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</si>
  <si>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</si>
  <si>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</si>
  <si>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</si>
  <si>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</si>
  <si>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</si>
  <si>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</si>
  <si>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</si>
  <si>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</si>
  <si>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</si>
  <si>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</si>
  <si>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</si>
  <si>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</si>
  <si>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</si>
  <si>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</si>
  <si>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</si>
  <si>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</si>
  <si>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</si>
  <si>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</si>
  <si>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</si>
  <si>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</si>
  <si>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</si>
  <si>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</si>
  <si>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</si>
  <si>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</si>
  <si>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</si>
  <si>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</si>
  <si>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</si>
  <si>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</si>
  <si>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</si>
  <si>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</si>
  <si>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</si>
  <si>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</si>
  <si>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</si>
  <si>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</si>
  <si>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</si>
  <si>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</si>
  <si>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</si>
  <si>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</si>
  <si>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</si>
  <si>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</si>
  <si>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</si>
  <si>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</si>
  <si>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</si>
  <si>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</si>
  <si>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</si>
  <si>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</si>
  <si>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</si>
  <si>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</si>
  <si>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</si>
  <si>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</si>
  <si>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</si>
  <si>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</si>
  <si>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</si>
  <si>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</si>
  <si>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</si>
  <si>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</si>
  <si>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</si>
  <si>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</si>
  <si>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</si>
  <si>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</si>
  <si>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</si>
  <si>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</si>
  <si>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</si>
  <si>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</si>
  <si>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</si>
  <si>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</si>
  <si>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</si>
  <si>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</si>
  <si>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</si>
  <si>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</si>
  <si>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</si>
  <si>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</si>
  <si>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</si>
  <si>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</si>
  <si>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</si>
  <si>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</si>
  <si>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</si>
  <si>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</si>
  <si>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</si>
  <si>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</si>
  <si>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</si>
  <si>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</si>
  <si>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</si>
  <si>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</si>
  <si>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</si>
  <si>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</si>
  <si>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</si>
  <si>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</si>
  <si>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</si>
  <si>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</si>
  <si>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</si>
  <si>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</si>
  <si>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</si>
  <si>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</si>
  <si>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</si>
  <si>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</si>
  <si>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</si>
  <si>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</si>
  <si>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</si>
  <si>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</si>
  <si>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</si>
  <si>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</si>
  <si>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</si>
  <si>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</si>
  <si>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</si>
  <si>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</si>
  <si>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</si>
  <si>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</si>
  <si>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</si>
  <si>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</si>
  <si>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</si>
  <si>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</si>
  <si>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</si>
  <si>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</si>
  <si>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</si>
  <si>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</si>
  <si>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</si>
  <si>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</si>
  <si>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</si>
  <si>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</si>
  <si>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</si>
  <si>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</si>
  <si>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</si>
  <si>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</si>
  <si>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</si>
  <si>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</si>
  <si>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</si>
  <si>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</si>
  <si>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</si>
  <si>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</si>
  <si>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</si>
  <si>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</si>
  <si>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</si>
  <si>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</si>
  <si>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</si>
  <si>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</si>
  <si>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</si>
  <si>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</si>
  <si>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</si>
  <si>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</si>
  <si>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</si>
  <si>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</si>
  <si>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</si>
  <si>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</si>
  <si>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</si>
  <si>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</si>
  <si>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</si>
  <si>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</si>
  <si>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</si>
  <si>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</si>
  <si>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</si>
  <si>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</si>
  <si>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</si>
  <si>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</si>
  <si>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</si>
  <si>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</si>
  <si>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</si>
  <si>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</si>
  <si>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</si>
  <si>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</si>
  <si>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</si>
  <si>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</si>
  <si>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</si>
  <si>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</si>
  <si>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</si>
  <si>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</si>
  <si>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</si>
  <si>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</si>
  <si>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</si>
  <si>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</si>
  <si>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</si>
  <si>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</si>
  <si>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</si>
  <si>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</si>
  <si>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</si>
  <si>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</si>
  <si>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</si>
  <si>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</si>
  <si>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</si>
  <si>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</si>
  <si>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</si>
  <si>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</si>
  <si>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</si>
  <si>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</si>
  <si>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</si>
  <si>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</si>
  <si>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</si>
  <si>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</si>
  <si>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</si>
  <si>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</si>
  <si>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</si>
  <si>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</si>
  <si>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</si>
  <si>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</si>
  <si>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</si>
  <si>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</si>
  <si>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</si>
  <si>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</si>
  <si>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</si>
  <si>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</si>
  <si>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</si>
  <si>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</si>
  <si>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</si>
  <si>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</si>
  <si>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</si>
  <si>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</si>
  <si>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</si>
  <si>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</si>
  <si>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</si>
  <si>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</si>
  <si>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</si>
  <si>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</si>
  <si>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</si>
  <si>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</si>
  <si>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</si>
  <si>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</si>
  <si>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</si>
  <si>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</si>
  <si>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</si>
  <si>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</si>
  <si>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</si>
  <si>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</si>
  <si>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</si>
  <si>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</si>
  <si>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</si>
  <si>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</si>
  <si>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</si>
  <si>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</si>
  <si>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</si>
  <si>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</si>
  <si>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</si>
  <si>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</si>
  <si>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</si>
  <si>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</si>
  <si>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</si>
  <si>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</si>
  <si>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</si>
  <si>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</si>
  <si>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</si>
  <si>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</si>
  <si>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</si>
  <si>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</si>
  <si>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</si>
  <si>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</si>
  <si>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</si>
  <si>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</si>
  <si>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</si>
  <si>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</si>
  <si>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</si>
  <si>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</si>
  <si>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</si>
  <si>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</si>
  <si>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</si>
  <si>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</si>
  <si>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</si>
  <si>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</si>
  <si>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</si>
  <si>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</si>
  <si>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</si>
  <si>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</si>
  <si>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</si>
  <si>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</si>
  <si>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</si>
  <si>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</si>
  <si>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</si>
  <si>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</si>
  <si>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</si>
  <si>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</si>
  <si>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</si>
  <si>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</si>
  <si>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</si>
  <si>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</si>
  <si>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</si>
  <si>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</si>
  <si>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</si>
  <si>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</si>
  <si>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</si>
  <si>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</si>
  <si>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</si>
  <si>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</si>
  <si>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</si>
  <si>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</si>
  <si>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</si>
  <si>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</si>
  <si>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</si>
  <si>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</si>
  <si>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</si>
  <si>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</si>
  <si>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</si>
  <si>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</si>
  <si>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</si>
  <si>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</si>
  <si>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</si>
  <si>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</si>
  <si>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</si>
  <si>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</si>
  <si>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</si>
  <si>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</si>
  <si>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</si>
  <si>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</si>
  <si>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</si>
  <si>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</si>
  <si>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</si>
  <si>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</si>
  <si>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</si>
  <si>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</si>
  <si>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</si>
  <si>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</si>
  <si>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</si>
  <si>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</si>
  <si>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</si>
  <si>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</si>
  <si>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</si>
  <si>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</si>
  <si>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</si>
  <si>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</si>
  <si>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</si>
  <si>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</si>
  <si>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</si>
  <si>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</si>
  <si>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</si>
  <si>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</si>
  <si>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</si>
  <si>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</si>
  <si>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</si>
  <si>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</si>
  <si>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</si>
  <si>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</si>
  <si>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</si>
  <si>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</si>
  <si>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</si>
  <si>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</si>
  <si>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</si>
  <si>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</si>
  <si>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</si>
  <si>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</si>
  <si>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</si>
  <si>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</si>
  <si>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</si>
  <si>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</si>
  <si>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</si>
  <si>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</si>
  <si>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</si>
  <si>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</si>
  <si>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</si>
  <si>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</si>
  <si>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</si>
  <si>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</si>
  <si>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</si>
  <si>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</si>
  <si>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</si>
  <si>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</si>
  <si>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</si>
  <si>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</si>
  <si>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</si>
  <si>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</si>
  <si>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</si>
  <si>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</si>
  <si>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</si>
  <si>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</si>
  <si>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</si>
  <si>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</si>
  <si>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</si>
  <si>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</si>
  <si>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</si>
  <si>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</si>
  <si>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</si>
  <si>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</si>
  <si>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</si>
  <si>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</si>
  <si>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</si>
  <si>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</si>
  <si>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</si>
  <si>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</si>
  <si>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</si>
  <si>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</si>
  <si>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</si>
  <si>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</si>
  <si>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</si>
  <si>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</si>
  <si>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</si>
  <si>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</si>
  <si>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</si>
  <si>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</si>
  <si>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</si>
  <si>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</si>
  <si>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</si>
  <si>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</si>
  <si>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</si>
  <si>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</si>
  <si>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</si>
  <si>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</si>
  <si>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</si>
  <si>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</si>
  <si>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</si>
  <si>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</si>
  <si>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</si>
  <si>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</si>
  <si>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</si>
  <si>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</si>
  <si>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</si>
  <si>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</si>
  <si>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</si>
  <si>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</si>
  <si>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</si>
  <si>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</si>
  <si>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</si>
  <si>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</si>
  <si>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</si>
  <si>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</si>
  <si>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</si>
  <si>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</si>
  <si>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</si>
  <si>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</si>
  <si>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</si>
  <si>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</si>
  <si>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</si>
  <si>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</si>
  <si>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</si>
  <si>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</si>
  <si>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</si>
  <si>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</si>
  <si>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</si>
  <si>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</si>
  <si>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</si>
  <si>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</si>
  <si>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</si>
  <si>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</si>
  <si>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</si>
  <si>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</si>
  <si>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</si>
  <si>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</si>
  <si>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</si>
  <si>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</si>
  <si>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</si>
  <si>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</si>
  <si>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</si>
  <si>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</si>
  <si>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</si>
  <si>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</si>
  <si>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</si>
  <si>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</si>
  <si>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</si>
  <si>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</si>
  <si>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</si>
  <si>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</si>
  <si>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</si>
  <si>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</si>
  <si>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</si>
  <si>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</si>
  <si>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</si>
  <si>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</si>
  <si>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</si>
  <si>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</si>
  <si>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</si>
  <si>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</si>
  <si>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</si>
  <si>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</si>
  <si>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</si>
  <si>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</si>
  <si>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</si>
  <si>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</si>
  <si>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</si>
  <si>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</si>
  <si>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</si>
  <si>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</si>
  <si>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</si>
  <si>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</si>
  <si>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</si>
  <si>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</si>
  <si>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</si>
  <si>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</si>
  <si>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</si>
  <si>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</si>
  <si>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</si>
  <si>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</si>
  <si>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</si>
  <si>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</si>
  <si>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</si>
  <si>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</si>
  <si>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</si>
  <si>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</si>
  <si>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</si>
  <si>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</si>
  <si>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</si>
  <si>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</si>
  <si>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</si>
  <si>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</si>
  <si>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</si>
  <si>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</si>
  <si>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</si>
  <si>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</si>
  <si>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</si>
  <si>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</si>
  <si>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</si>
  <si>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</si>
  <si>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</si>
  <si>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</si>
  <si>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</si>
  <si>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</si>
  <si>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</si>
  <si>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</si>
  <si>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</si>
  <si>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</si>
  <si>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</si>
  <si>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</si>
  <si>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</si>
  <si>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</si>
  <si>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</si>
  <si>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</si>
  <si>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</si>
  <si>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</si>
  <si>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</si>
  <si>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</si>
  <si>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</si>
  <si>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</si>
  <si>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</si>
  <si>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</si>
  <si>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</si>
  <si>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</si>
  <si>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</si>
  <si>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</si>
  <si>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</si>
  <si>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</si>
  <si>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</si>
  <si>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</si>
  <si>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</si>
  <si>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</si>
  <si>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</si>
  <si>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</si>
  <si>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</si>
  <si>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</si>
  <si>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</si>
  <si>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</si>
  <si>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</si>
  <si>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</si>
  <si>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</si>
  <si>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</si>
  <si>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</si>
  <si>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</si>
  <si>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</si>
  <si>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</si>
  <si>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</si>
  <si>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</si>
  <si>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</si>
  <si>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</si>
  <si>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</si>
  <si>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</si>
  <si>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</si>
  <si>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</si>
  <si>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</si>
  <si>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</si>
  <si>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</si>
  <si>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</si>
  <si>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</si>
  <si>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</si>
  <si>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</si>
  <si>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</si>
  <si>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</si>
  <si>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</si>
  <si>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</si>
  <si>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</si>
  <si>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</si>
  <si>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</si>
  <si>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</si>
  <si>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</si>
  <si>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</si>
  <si>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</si>
  <si>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</si>
  <si>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</si>
  <si>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</si>
  <si>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</si>
  <si>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</si>
  <si>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</si>
  <si>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</si>
  <si>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</si>
  <si>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</si>
  <si>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</si>
  <si>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</si>
  <si>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</si>
  <si>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</si>
  <si>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</si>
  <si>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</si>
  <si>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</si>
  <si>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</si>
  <si>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</si>
  <si>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</si>
  <si>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</si>
  <si>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</si>
  <si>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</si>
  <si>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</si>
  <si>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</si>
  <si>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</si>
  <si>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</si>
  <si>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</si>
  <si>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</si>
  <si>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</si>
  <si>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</si>
  <si>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</si>
  <si>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</si>
  <si>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</si>
  <si>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</si>
  <si>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</si>
  <si>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</si>
  <si>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</si>
  <si>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</si>
  <si>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</si>
  <si>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</si>
  <si>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</si>
  <si>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</si>
  <si>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</si>
  <si>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</si>
  <si>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</si>
  <si>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</si>
  <si>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</si>
  <si>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</si>
  <si>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</si>
  <si>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</si>
  <si>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</si>
  <si>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</si>
  <si>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</si>
  <si>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</si>
  <si>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</si>
  <si>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</si>
  <si>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</si>
  <si>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</si>
  <si>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</si>
  <si>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</si>
  <si>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</si>
  <si>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</si>
  <si>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</si>
  <si>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</si>
  <si>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</si>
  <si>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</si>
  <si>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</si>
  <si>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</si>
  <si>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</si>
  <si>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</si>
  <si>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</si>
  <si>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</si>
  <si>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</si>
  <si>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</si>
  <si>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</si>
  <si>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</si>
  <si>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</si>
  <si>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</si>
  <si>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</si>
  <si>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</si>
  <si>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</si>
  <si>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</si>
  <si>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</si>
  <si>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</si>
  <si>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</si>
  <si>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</si>
  <si>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</si>
  <si>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</si>
  <si>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</si>
  <si>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</si>
  <si>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</si>
  <si>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</si>
  <si>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</si>
  <si>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</si>
  <si>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</si>
  <si>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</si>
  <si>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</si>
  <si>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</si>
  <si>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</si>
  <si>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</si>
  <si>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</si>
  <si>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</si>
  <si>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</si>
  <si>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</si>
  <si>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</si>
  <si>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</si>
  <si>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</si>
  <si>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</si>
  <si>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</si>
  <si>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</si>
  <si>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</si>
  <si>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</si>
  <si>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</si>
  <si>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</si>
  <si>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</si>
  <si>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</si>
  <si>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</si>
  <si>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</si>
  <si>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</si>
  <si>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</si>
  <si>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</si>
  <si>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</si>
  <si>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</si>
  <si>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</si>
  <si>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</si>
  <si>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</si>
  <si>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</si>
  <si>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</si>
  <si>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</si>
  <si>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</si>
  <si>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</si>
  <si>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</si>
  <si>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</si>
  <si>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</si>
  <si>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</si>
  <si>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</si>
  <si>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</si>
  <si>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</si>
  <si>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</si>
  <si>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</si>
  <si>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</si>
  <si>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</si>
  <si>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</si>
  <si>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</si>
  <si>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</si>
  <si>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</si>
  <si>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</si>
  <si>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</si>
  <si>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</si>
  <si>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</si>
  <si>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</si>
  <si>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</si>
  <si>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</si>
  <si>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</si>
  <si>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</si>
  <si>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</si>
  <si>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</si>
  <si>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</si>
  <si>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</si>
  <si>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</si>
  <si>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</si>
  <si>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</si>
  <si>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</si>
  <si>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</si>
  <si>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</si>
  <si>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</si>
  <si>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</si>
  <si>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</si>
  <si>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</si>
  <si>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</si>
  <si>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</si>
  <si>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</si>
  <si>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</si>
  <si>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</si>
  <si>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</si>
  <si>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</si>
  <si>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</si>
  <si>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</si>
  <si>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</si>
  <si>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</si>
  <si>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</si>
  <si>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</si>
  <si>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</si>
  <si>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</si>
  <si>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</si>
  <si>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</si>
  <si>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</si>
  <si>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</si>
  <si>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</si>
  <si>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</si>
  <si>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</si>
  <si>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</si>
  <si>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</si>
  <si>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</si>
  <si>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</si>
  <si>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</si>
  <si>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</si>
  <si>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</si>
  <si>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</si>
  <si>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</si>
  <si>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</si>
  <si>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</si>
  <si>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</si>
  <si>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</si>
  <si>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</si>
  <si>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</si>
  <si>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</si>
  <si>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</si>
  <si>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</si>
  <si>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</si>
  <si>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</si>
  <si>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</si>
  <si>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</si>
  <si>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</si>
  <si>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</si>
  <si>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</si>
  <si>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</si>
  <si>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</si>
  <si>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</si>
  <si>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</si>
  <si>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</si>
  <si>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</si>
  <si>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</si>
  <si>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</si>
  <si>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</si>
  <si>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</si>
  <si>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</si>
  <si>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</si>
  <si>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</si>
  <si>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</si>
  <si>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</si>
  <si>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</si>
  <si>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</si>
  <si>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</si>
  <si>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</si>
  <si>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</si>
  <si>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</si>
  <si>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</si>
  <si>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</si>
  <si>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</si>
  <si>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</si>
  <si>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</si>
  <si>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</si>
  <si>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</si>
  <si>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</si>
  <si>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</si>
  <si>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</si>
  <si>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</si>
  <si>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</si>
  <si>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</si>
  <si>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</si>
  <si>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</si>
  <si>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</si>
  <si>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</si>
  <si>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</si>
  <si>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</si>
  <si>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</si>
  <si>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</si>
  <si>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</si>
  <si>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</si>
  <si>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</si>
  <si>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</si>
  <si>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</si>
  <si>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</si>
  <si>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</si>
  <si>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</si>
  <si>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</si>
  <si>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</si>
  <si>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</si>
  <si>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</si>
  <si>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</si>
  <si>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</si>
  <si>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</si>
  <si>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</si>
  <si>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</si>
  <si>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</si>
  <si>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</si>
  <si>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</si>
  <si>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</si>
  <si>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</si>
  <si>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</si>
  <si>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</si>
  <si>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</si>
  <si>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</si>
  <si>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</si>
  <si>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</si>
  <si>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</si>
  <si>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</si>
  <si>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</si>
  <si>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</si>
  <si>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</si>
  <si>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</si>
  <si>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</si>
  <si>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</si>
  <si>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</si>
  <si>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</si>
  <si>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</si>
  <si>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</si>
  <si>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</si>
  <si>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</si>
  <si>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</si>
  <si>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</si>
  <si>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</si>
  <si>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</si>
  <si>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</si>
  <si>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</si>
  <si>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</si>
  <si>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</si>
  <si>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</si>
  <si>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</si>
  <si>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</si>
  <si>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</si>
  <si>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</si>
  <si>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</si>
  <si>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</si>
  <si>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</si>
  <si>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</si>
  <si>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</si>
  <si>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</si>
  <si>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</si>
  <si>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</si>
  <si>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</si>
  <si>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</si>
  <si>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</si>
  <si>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</si>
  <si>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</si>
  <si>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</si>
  <si>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</si>
  <si>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</si>
  <si>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</si>
  <si>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</si>
  <si>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</si>
  <si>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</si>
  <si>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</si>
  <si>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</si>
  <si>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</si>
  <si>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</si>
  <si>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</si>
  <si>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</si>
  <si>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</si>
  <si>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</si>
  <si>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</si>
  <si>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</si>
  <si>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</si>
  <si>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</si>
  <si>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</si>
  <si>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</si>
  <si>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</si>
  <si>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</si>
  <si>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</si>
  <si>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</si>
  <si>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</si>
  <si>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</si>
  <si>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</si>
  <si>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</si>
  <si>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</si>
  <si>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</si>
  <si>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</si>
  <si>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</si>
  <si>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</si>
  <si>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</si>
  <si>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</si>
  <si>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</si>
  <si>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</si>
  <si>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</si>
  <si>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</si>
  <si>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</si>
  <si>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</si>
  <si>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</si>
  <si>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</si>
  <si>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</si>
  <si>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</si>
  <si>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</si>
  <si>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</si>
  <si>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</si>
  <si>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</si>
  <si>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</si>
  <si>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</si>
  <si>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</si>
  <si>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</si>
  <si>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</si>
  <si>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</si>
  <si>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</si>
  <si>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</si>
  <si>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</si>
  <si>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</si>
  <si>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</si>
  <si>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</si>
  <si>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</si>
  <si>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</si>
  <si>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</si>
  <si>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</si>
  <si>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</si>
  <si>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</si>
  <si>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</si>
  <si>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</si>
  <si>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</si>
  <si>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</si>
  <si>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</si>
  <si>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</si>
  <si>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</si>
  <si>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</si>
  <si>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</si>
  <si>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</si>
  <si>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</si>
  <si>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</si>
  <si>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</si>
  <si>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</si>
  <si>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</si>
  <si>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</si>
  <si>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</si>
  <si>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</si>
  <si>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</si>
  <si>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</si>
  <si>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</si>
  <si>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</si>
  <si>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</si>
  <si>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</si>
  <si>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</si>
  <si>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</si>
  <si>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</si>
  <si>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</si>
  <si>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</si>
  <si>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</si>
  <si>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</si>
  <si>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</si>
  <si>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</si>
  <si>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</si>
  <si>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</si>
  <si>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</si>
  <si>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</si>
  <si>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</si>
  <si>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</si>
  <si>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</si>
  <si>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</si>
  <si>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</si>
  <si>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</si>
  <si>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</si>
  <si>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</si>
  <si>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</si>
  <si>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</si>
  <si>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</si>
  <si>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</si>
  <si>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</si>
  <si>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</si>
  <si>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</si>
  <si>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</si>
  <si>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</si>
  <si>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</si>
  <si>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</si>
  <si>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</si>
  <si>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</si>
  <si>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</si>
  <si>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</si>
  <si>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</si>
  <si>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</si>
  <si>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</si>
  <si>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</si>
  <si>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</si>
  <si>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</si>
  <si>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</si>
  <si>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</si>
  <si>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</si>
  <si>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</si>
  <si>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</si>
  <si>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</si>
  <si>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</si>
  <si>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</si>
  <si>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</si>
  <si>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</si>
  <si>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</si>
  <si>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</si>
  <si>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</si>
  <si>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</si>
  <si>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</si>
  <si>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</si>
  <si>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</si>
  <si>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</si>
  <si>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</si>
  <si>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</si>
  <si>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</si>
  <si>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</si>
  <si>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</si>
  <si>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</si>
  <si>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</si>
  <si>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</si>
  <si>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</si>
  <si>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</si>
  <si>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</si>
  <si>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</si>
  <si>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</si>
  <si>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</si>
  <si>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</si>
  <si>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</si>
  <si>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</si>
  <si>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</si>
  <si>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</si>
  <si>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</si>
  <si>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</si>
  <si>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</si>
  <si>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</si>
  <si>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</si>
  <si>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</si>
  <si>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</si>
  <si>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</si>
  <si>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</si>
  <si>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</si>
  <si>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</si>
  <si>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</si>
  <si>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</si>
  <si>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</si>
  <si>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</si>
  <si>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</si>
  <si>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</si>
  <si>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</si>
  <si>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</si>
  <si>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</si>
  <si>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</si>
  <si>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</si>
  <si>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</si>
  <si>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</si>
  <si>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</si>
  <si>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</si>
  <si>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</si>
  <si>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</si>
  <si>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</si>
  <si>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</si>
  <si>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</si>
  <si>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</si>
  <si>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</si>
  <si>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</si>
  <si>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</si>
  <si>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</si>
  <si>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</si>
  <si>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</si>
  <si>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</si>
  <si>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</si>
  <si>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</si>
  <si>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</si>
  <si>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</si>
  <si>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</si>
  <si>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</si>
  <si>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</si>
  <si>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</si>
  <si>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</si>
  <si>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</si>
  <si>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</si>
  <si>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</si>
  <si>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</si>
  <si>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</si>
  <si>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</si>
  <si>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</si>
  <si>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</si>
  <si>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</si>
  <si>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</si>
  <si>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</si>
  <si>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</si>
  <si>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</si>
  <si>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</si>
  <si>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</si>
  <si>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</si>
  <si>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</si>
  <si>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</si>
  <si>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</si>
  <si>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</si>
  <si>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</si>
  <si>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</si>
  <si>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</si>
  <si>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</si>
  <si>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</si>
  <si>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</si>
  <si>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</si>
  <si>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</si>
  <si>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</si>
  <si>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</si>
  <si>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</si>
  <si>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</si>
  <si>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</si>
  <si>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</si>
  <si>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</si>
  <si>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</si>
  <si>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</si>
  <si>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</si>
  <si>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</si>
  <si>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</si>
  <si>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</si>
  <si>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</si>
  <si>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</si>
  <si>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</si>
  <si>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</si>
  <si>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</si>
  <si>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</si>
  <si>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</si>
  <si>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</si>
  <si>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</si>
  <si>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</si>
  <si>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</si>
  <si>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</si>
  <si>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</si>
  <si>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</si>
  <si>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</si>
  <si>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</si>
  <si>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</si>
  <si>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</si>
  <si>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</si>
  <si>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</si>
  <si>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</si>
  <si>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</si>
  <si>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</si>
  <si>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</si>
  <si>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</si>
  <si>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</si>
  <si>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</si>
  <si>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</si>
  <si>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</si>
  <si>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</si>
  <si>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</si>
  <si>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</si>
  <si>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</si>
  <si>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</si>
  <si>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</si>
  <si>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</si>
  <si>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</si>
  <si>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</si>
  <si>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</si>
  <si>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</si>
  <si>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</si>
  <si>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</si>
  <si>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</si>
  <si>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</si>
  <si>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</si>
  <si>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</si>
  <si>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</si>
  <si>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</si>
  <si>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</si>
  <si>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</si>
  <si>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</si>
  <si>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</si>
  <si>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</si>
  <si>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</si>
  <si>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</si>
  <si>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</si>
  <si>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</si>
  <si>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</si>
  <si>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</si>
  <si>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</si>
  <si>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</si>
  <si>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</si>
  <si>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</si>
  <si>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</si>
  <si>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</si>
  <si>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</si>
  <si>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</si>
  <si>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</si>
  <si>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</si>
  <si>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</si>
  <si>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</si>
  <si>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</si>
  <si>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</si>
  <si>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</si>
  <si>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</si>
  <si>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</si>
  <si>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</si>
  <si>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</si>
  <si>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</si>
  <si>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</si>
  <si>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</si>
  <si>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</si>
  <si>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</si>
  <si>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</si>
  <si>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</si>
  <si>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</si>
  <si>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</si>
  <si>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</si>
  <si>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</si>
  <si>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</si>
  <si>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</si>
  <si>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</si>
  <si>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</si>
  <si>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</si>
  <si>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</si>
  <si>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</si>
  <si>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</si>
  <si>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</si>
  <si>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</si>
  <si>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</si>
  <si>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</si>
  <si>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</si>
  <si>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</si>
  <si>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</si>
  <si>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</si>
  <si>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</si>
  <si>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</si>
  <si>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</si>
  <si>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</si>
  <si>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</si>
  <si>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</si>
  <si>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</si>
  <si>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</si>
  <si>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</si>
  <si>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</si>
  <si>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</si>
  <si>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</si>
  <si>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</si>
  <si>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</si>
  <si>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</si>
  <si>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</si>
  <si>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</si>
  <si>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</si>
  <si>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</si>
  <si>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</si>
  <si>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</si>
  <si>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</si>
  <si>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</si>
  <si>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</si>
  <si>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</si>
  <si>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</si>
  <si>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</si>
  <si>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</si>
  <si>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</si>
  <si>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</si>
  <si>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</si>
  <si>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</si>
  <si>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</si>
  <si>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</si>
  <si>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</si>
  <si>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</si>
  <si>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</si>
  <si>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</si>
  <si>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</si>
  <si>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</si>
  <si>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</si>
  <si>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</si>
  <si>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</si>
  <si>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</si>
  <si>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</si>
  <si>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</si>
  <si>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</si>
  <si>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</si>
  <si>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</si>
  <si>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</si>
  <si>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</si>
  <si>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</si>
  <si>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</si>
  <si>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</si>
  <si>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</si>
  <si>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</si>
  <si>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</si>
  <si>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</si>
  <si>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</si>
  <si>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</si>
  <si>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</si>
  <si>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</si>
  <si>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</si>
  <si>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</si>
  <si>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</si>
  <si>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</si>
  <si>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</si>
  <si>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</si>
  <si>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</si>
  <si>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</si>
  <si>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</si>
  <si>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</si>
  <si>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</si>
  <si>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</si>
  <si>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</si>
  <si>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</si>
  <si>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</si>
  <si>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</si>
  <si>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</si>
  <si>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</si>
  <si>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</si>
  <si>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</si>
  <si>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</si>
  <si>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</si>
  <si>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</si>
  <si>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</si>
  <si>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</si>
  <si>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</si>
  <si>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</si>
  <si>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</si>
  <si>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</si>
  <si>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</si>
  <si>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</si>
  <si>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</si>
  <si>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</si>
  <si>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</si>
  <si>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</si>
  <si>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</si>
  <si>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</si>
  <si>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</si>
  <si>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</si>
  <si>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</si>
  <si>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</si>
  <si>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</si>
  <si>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</si>
  <si>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</si>
  <si>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</si>
  <si>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</si>
  <si>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</si>
  <si>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</si>
  <si>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</si>
  <si>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</si>
  <si>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</si>
  <si>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</si>
  <si>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</si>
  <si>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</si>
  <si>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</si>
  <si>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</si>
  <si>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</si>
  <si>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</si>
  <si>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</si>
  <si>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</si>
  <si>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</si>
  <si>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</si>
  <si>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</si>
  <si>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</si>
  <si>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</si>
  <si>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</si>
  <si>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</si>
  <si>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</si>
  <si>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</si>
  <si>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</si>
  <si>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</si>
  <si>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</si>
  <si>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</si>
  <si>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</si>
  <si>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</si>
  <si>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</si>
  <si>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</si>
  <si>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</si>
  <si>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</si>
  <si>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</si>
  <si>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</si>
  <si>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</si>
  <si>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</si>
  <si>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</si>
  <si>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</si>
  <si>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</si>
  <si>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</si>
  <si>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</si>
  <si>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</si>
  <si>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</si>
  <si>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</si>
  <si>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</si>
  <si>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</si>
  <si>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</si>
  <si>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</si>
  <si>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</si>
  <si>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</si>
  <si>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</si>
  <si>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</si>
  <si>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</si>
  <si>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</si>
  <si>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</si>
  <si>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</si>
  <si>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</si>
  <si>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</si>
  <si>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</si>
  <si>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</si>
  <si>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</si>
  <si>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</si>
  <si>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</si>
  <si>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</si>
  <si>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</si>
  <si>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</si>
  <si>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</si>
  <si>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</si>
  <si>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</si>
  <si>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</si>
  <si>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</si>
  <si>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</si>
  <si>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</si>
  <si>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</si>
  <si>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</si>
  <si>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</si>
  <si>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</si>
  <si>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</si>
  <si>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</si>
  <si>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</si>
  <si>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</si>
  <si>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</si>
  <si>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</si>
  <si>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</si>
  <si>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</si>
  <si>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</si>
  <si>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</si>
  <si>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</si>
  <si>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</si>
  <si>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</si>
  <si>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</si>
  <si>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</si>
  <si>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</si>
  <si>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</si>
  <si>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</si>
  <si>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</si>
  <si>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</si>
  <si>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</si>
  <si>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</si>
  <si>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</si>
  <si>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</si>
  <si>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</si>
  <si>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</si>
  <si>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</si>
  <si>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</si>
  <si>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</si>
  <si>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</si>
  <si>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</si>
  <si>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</si>
  <si>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</si>
  <si>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</si>
  <si>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</si>
  <si>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</si>
  <si>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</si>
  <si>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</si>
  <si>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</si>
  <si>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</si>
  <si>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</si>
  <si>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</si>
  <si>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</si>
  <si>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</si>
  <si>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</si>
  <si>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</si>
  <si>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</si>
  <si>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</si>
  <si>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</si>
  <si>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</si>
  <si>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</si>
  <si>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</si>
  <si>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</si>
  <si>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</si>
  <si>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</si>
  <si>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</si>
  <si>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</si>
  <si>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</si>
  <si>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</si>
  <si>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</si>
  <si>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</si>
  <si>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</si>
  <si>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</si>
  <si>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</si>
  <si>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</si>
  <si>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</si>
  <si>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</si>
  <si>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</si>
  <si>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</si>
  <si>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</si>
  <si>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</si>
  <si>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</si>
  <si>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</si>
  <si>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</si>
  <si>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</si>
  <si>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</si>
  <si>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</si>
  <si>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</si>
  <si>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</si>
  <si>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</si>
  <si>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</si>
  <si>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</si>
  <si>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</si>
  <si>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</si>
  <si>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</si>
  <si>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</si>
  <si>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</si>
  <si>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</si>
  <si>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</si>
  <si>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</si>
  <si>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</si>
  <si>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</si>
  <si>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</si>
  <si>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</si>
  <si>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</si>
  <si>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</si>
  <si>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</si>
  <si>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</si>
  <si>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</si>
  <si>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</si>
  <si>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</si>
  <si>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</si>
  <si>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</si>
  <si>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</si>
  <si>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</si>
  <si>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</si>
  <si>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</si>
  <si>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</si>
  <si>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</si>
  <si>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</si>
  <si>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</si>
  <si>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</si>
  <si>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</si>
  <si>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</si>
  <si>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</si>
  <si>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</si>
  <si>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</si>
  <si>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</si>
  <si>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</si>
  <si>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</si>
  <si>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</si>
  <si>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</si>
  <si>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</si>
  <si>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</si>
  <si>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</si>
  <si>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</si>
  <si>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</si>
  <si>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</si>
  <si>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</si>
  <si>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</si>
  <si>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</si>
  <si>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</si>
  <si>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</si>
  <si>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</si>
  <si>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</si>
  <si>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</si>
  <si>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</si>
  <si>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</si>
  <si>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</si>
  <si>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</si>
  <si>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</si>
  <si>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</si>
  <si>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</si>
  <si>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</si>
  <si>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</si>
  <si>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</si>
  <si>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</si>
  <si>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</si>
  <si>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</si>
  <si>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</si>
  <si>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</si>
  <si>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</si>
  <si>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</si>
  <si>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</si>
  <si>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</si>
  <si>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</si>
  <si>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</si>
  <si>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</si>
  <si>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</si>
  <si>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</si>
  <si>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</si>
  <si>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</si>
  <si>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</si>
  <si>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</si>
  <si>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</si>
  <si>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</si>
  <si>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</si>
  <si>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</si>
  <si>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</si>
  <si>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</si>
  <si>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</si>
  <si>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</si>
  <si>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</si>
  <si>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</si>
  <si>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</si>
  <si>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</si>
  <si>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</si>
  <si>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</si>
  <si>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</si>
  <si>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</si>
  <si>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</si>
  <si>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</si>
  <si>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</si>
  <si>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</si>
  <si>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</si>
  <si>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</si>
  <si>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</si>
  <si>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</si>
  <si>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</si>
  <si>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</si>
  <si>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</si>
  <si>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</si>
  <si>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</si>
  <si>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</si>
  <si>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</si>
  <si>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</si>
  <si>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</si>
  <si>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</si>
  <si>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</si>
  <si>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</si>
  <si>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</si>
  <si>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</si>
  <si>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</si>
  <si>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</si>
  <si>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</si>
  <si>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</si>
  <si>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</si>
  <si>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</si>
  <si>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</si>
  <si>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</si>
  <si>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</si>
  <si>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</si>
  <si>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</si>
  <si>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</si>
  <si>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</si>
  <si>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</si>
  <si>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</si>
  <si>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</si>
  <si>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</si>
  <si>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</si>
  <si>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</si>
  <si>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</si>
  <si>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</si>
  <si>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</si>
  <si>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</si>
  <si>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</si>
  <si>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</si>
  <si>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</si>
  <si>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</si>
  <si>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</si>
  <si>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</si>
  <si>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</si>
  <si>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</si>
  <si>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</si>
  <si>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</si>
  <si>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</si>
  <si>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</si>
  <si>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</si>
  <si>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</si>
  <si>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</si>
  <si>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</si>
  <si>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</si>
  <si>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</si>
  <si>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</si>
  <si>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</si>
  <si>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</si>
  <si>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</si>
  <si>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</si>
  <si>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</si>
  <si>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</si>
  <si>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</si>
  <si>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</si>
  <si>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</si>
  <si>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</si>
  <si>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</si>
  <si>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</si>
  <si>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</si>
  <si>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</si>
  <si>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</si>
  <si>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</si>
  <si>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</si>
  <si>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</si>
  <si>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</si>
  <si>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</si>
  <si>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</si>
  <si>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</si>
  <si>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</si>
  <si>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</si>
  <si>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</si>
  <si>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</si>
  <si>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</si>
  <si>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</si>
  <si>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</si>
  <si>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</si>
  <si>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</si>
  <si>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</si>
  <si>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</si>
  <si>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</si>
  <si>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</si>
  <si>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</si>
  <si>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</si>
  <si>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</si>
  <si>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</si>
  <si>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</si>
  <si>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</si>
  <si>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</si>
  <si>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</si>
  <si>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</si>
  <si>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</si>
  <si>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</si>
  <si>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</si>
  <si>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</si>
  <si>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</si>
  <si>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</si>
  <si>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</si>
  <si>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</si>
  <si>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</si>
  <si>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</si>
  <si>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</si>
  <si>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</si>
  <si>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</si>
  <si>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</si>
  <si>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</si>
  <si>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</si>
  <si>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</si>
  <si>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</si>
  <si>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</si>
  <si>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</si>
  <si>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</si>
  <si>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</si>
  <si>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</si>
  <si>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</si>
  <si>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</si>
  <si>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</si>
  <si>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</si>
  <si>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</si>
  <si>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</si>
  <si>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</si>
  <si>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</si>
  <si>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</si>
  <si>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</si>
  <si>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</si>
  <si>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</si>
  <si>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</si>
  <si>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</si>
  <si>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</si>
  <si>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</si>
  <si>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</si>
  <si>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</si>
  <si>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</si>
  <si>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</si>
  <si>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</si>
  <si>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</si>
  <si>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</si>
  <si>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</si>
  <si>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</si>
  <si>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</si>
  <si>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</si>
  <si>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</si>
  <si>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</si>
  <si>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</si>
  <si>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</si>
  <si>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</si>
  <si>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</si>
  <si>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</si>
  <si>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</si>
  <si>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</si>
  <si>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</si>
  <si>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</si>
  <si>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</si>
  <si>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</si>
  <si>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</si>
  <si>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</si>
  <si>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</si>
  <si>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</si>
  <si>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</si>
  <si>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</si>
  <si>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</si>
  <si>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</si>
  <si>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</si>
  <si>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</si>
  <si>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</si>
  <si>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</si>
  <si>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</si>
  <si>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</si>
  <si>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</si>
  <si>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</si>
  <si>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</si>
  <si>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</si>
  <si>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</si>
  <si>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</si>
  <si>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</si>
  <si>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</si>
  <si>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</si>
  <si>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</si>
  <si>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</si>
  <si>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</si>
  <si>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</si>
  <si>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</si>
  <si>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</si>
  <si>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</si>
  <si>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</si>
  <si>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</si>
  <si>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</si>
  <si>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</si>
  <si>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</si>
  <si>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</si>
  <si>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</si>
  <si>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</si>
  <si>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</si>
  <si>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</si>
  <si>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</si>
  <si>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</si>
  <si>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</si>
  <si>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</si>
  <si>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</si>
  <si>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</si>
  <si>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</si>
  <si>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</si>
  <si>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</si>
  <si>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</si>
  <si>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</si>
  <si>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</si>
  <si>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</si>
  <si>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</si>
  <si>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</si>
  <si>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</si>
  <si>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</si>
  <si>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</si>
  <si>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</si>
  <si>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</si>
  <si>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</si>
  <si>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</si>
  <si>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</si>
  <si>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</si>
  <si>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</si>
  <si>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</si>
  <si>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</si>
  <si>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</si>
  <si>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</si>
  <si>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</si>
  <si>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</si>
  <si>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</si>
  <si>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</si>
  <si>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</si>
  <si>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</si>
  <si>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</si>
  <si>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</si>
  <si>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</si>
  <si>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</si>
  <si>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</si>
  <si>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</si>
  <si>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</si>
  <si>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</si>
  <si>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</si>
  <si>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</si>
  <si>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</si>
  <si>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</si>
  <si>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</si>
  <si>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</si>
  <si>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</si>
  <si>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</si>
  <si>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</si>
  <si>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</si>
  <si>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</si>
  <si>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</si>
  <si>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</si>
  <si>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</si>
  <si>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</si>
  <si>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</si>
  <si>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</si>
  <si>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</si>
  <si>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</si>
  <si>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</si>
  <si>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</si>
  <si>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</si>
  <si>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</si>
  <si>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</si>
  <si>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</si>
  <si>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</si>
  <si>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</si>
  <si>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</si>
  <si>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</si>
  <si>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</si>
  <si>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</si>
  <si>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</si>
  <si>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</si>
  <si>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</si>
  <si>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</si>
  <si>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</si>
  <si>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</si>
  <si>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</si>
  <si>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</si>
  <si>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</si>
  <si>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</si>
  <si>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</si>
  <si>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</si>
  <si>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</si>
  <si>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</si>
  <si>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</si>
  <si>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</si>
  <si>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</si>
  <si>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</si>
  <si>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</si>
  <si>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</si>
  <si>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</si>
  <si>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</si>
  <si>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</si>
  <si>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</si>
  <si>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</si>
  <si>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</si>
  <si>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</si>
  <si>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</si>
  <si>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</si>
  <si>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</si>
  <si>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</si>
  <si>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</si>
  <si>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</si>
  <si>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</si>
  <si>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</si>
  <si>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</si>
  <si>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</si>
  <si>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</si>
  <si>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</si>
  <si>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</si>
  <si>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</si>
  <si>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</si>
  <si>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</si>
  <si>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</si>
  <si>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</si>
  <si>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</si>
  <si>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</si>
  <si>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</si>
  <si>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</si>
  <si>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</si>
  <si>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</si>
  <si>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</si>
  <si>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</si>
  <si>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</si>
  <si>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</si>
  <si>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</si>
  <si>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</si>
  <si>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</si>
  <si>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</si>
  <si>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</si>
  <si>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</si>
  <si>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</si>
  <si>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</si>
  <si>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</si>
  <si>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</si>
  <si>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</si>
  <si>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</si>
  <si>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</si>
  <si>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</si>
  <si>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</si>
  <si>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</si>
  <si>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</si>
  <si>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</si>
  <si>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</si>
  <si>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</si>
  <si>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</si>
  <si>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</si>
  <si>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</si>
  <si>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</si>
  <si>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</si>
  <si>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</si>
  <si>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</si>
  <si>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</si>
  <si>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</si>
  <si>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</si>
  <si>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</si>
  <si>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</si>
  <si>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</si>
  <si>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</si>
  <si>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</si>
  <si>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</si>
  <si>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</si>
  <si>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</si>
  <si>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</si>
  <si>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</si>
  <si>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</si>
  <si>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</si>
  <si>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</si>
  <si>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</si>
  <si>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</si>
  <si>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</si>
  <si>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</si>
  <si>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</si>
  <si>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</si>
  <si>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</si>
  <si>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</si>
  <si>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</si>
  <si>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</si>
  <si>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</si>
  <si>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</si>
  <si>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</si>
  <si>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</si>
  <si>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</si>
  <si>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</si>
  <si>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</si>
  <si>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</si>
  <si>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</si>
  <si>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</si>
  <si>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</si>
  <si>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</si>
  <si>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</si>
  <si>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</si>
  <si>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</si>
  <si>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</si>
  <si>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</si>
  <si>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</si>
  <si>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</si>
  <si>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</si>
  <si>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</si>
  <si>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</si>
  <si>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</si>
  <si>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</si>
  <si>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</si>
  <si>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</si>
  <si>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</si>
  <si>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</si>
  <si>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</si>
  <si>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</si>
  <si>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</si>
  <si>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</si>
  <si>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</si>
  <si>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</si>
  <si>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</si>
  <si>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</si>
  <si>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</si>
  <si>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</si>
  <si>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</si>
  <si>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</si>
  <si>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</si>
  <si>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</si>
  <si>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</si>
  <si>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</si>
  <si>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</si>
  <si>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</si>
  <si>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</si>
  <si>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</si>
  <si>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</si>
  <si>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</si>
  <si>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</si>
  <si>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</si>
  <si>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</si>
  <si>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</si>
  <si>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</si>
  <si>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</si>
  <si>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</si>
  <si>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</si>
  <si>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</si>
  <si>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</si>
  <si>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</si>
  <si>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</si>
  <si>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</si>
  <si>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</si>
  <si>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</si>
  <si>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</si>
  <si>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</si>
  <si>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</si>
  <si>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</si>
  <si>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</si>
  <si>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</si>
  <si>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</si>
  <si>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</si>
  <si>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</si>
  <si>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</si>
  <si>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</si>
  <si>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</si>
  <si>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</si>
  <si>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</si>
  <si>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</si>
  <si>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</si>
  <si>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</si>
  <si>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</si>
  <si>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</si>
  <si>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</si>
  <si>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</si>
  <si>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</si>
  <si>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</si>
  <si>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</si>
  <si>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</si>
  <si>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</si>
  <si>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</si>
  <si>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</si>
  <si>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</si>
  <si>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</si>
  <si>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</si>
  <si>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</si>
  <si>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</si>
  <si>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</si>
  <si>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</si>
  <si>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</si>
  <si>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</si>
  <si>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</si>
  <si>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</si>
  <si>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</si>
  <si>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</si>
  <si>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</si>
  <si>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</si>
  <si>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</si>
  <si>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</si>
  <si>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</si>
  <si>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</si>
  <si>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</si>
  <si>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</si>
  <si>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</si>
  <si>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</si>
  <si>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</si>
  <si>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</si>
  <si>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</si>
  <si>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</si>
  <si>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</si>
  <si>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</si>
  <si>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</si>
  <si>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</si>
  <si>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</si>
  <si>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</si>
  <si>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</si>
  <si>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</si>
  <si>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</si>
  <si>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</si>
  <si>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</si>
  <si>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</si>
  <si>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</si>
  <si>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</si>
  <si>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</si>
  <si>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</si>
  <si>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</si>
  <si>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</si>
  <si>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</si>
  <si>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</si>
  <si>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</si>
  <si>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</si>
  <si>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</si>
  <si>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</si>
  <si>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</si>
  <si>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</si>
  <si>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</si>
  <si>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</si>
  <si>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</si>
  <si>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</si>
  <si>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</si>
  <si>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</si>
  <si>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</si>
  <si>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</si>
  <si>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</si>
  <si>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</si>
  <si>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</si>
  <si>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</si>
  <si>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</si>
  <si>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</si>
  <si>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</si>
  <si>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</si>
  <si>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</si>
  <si>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</si>
  <si>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</si>
  <si>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</si>
  <si>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</si>
  <si>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</si>
  <si>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</si>
  <si>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</si>
  <si>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</si>
  <si>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</si>
  <si>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</si>
  <si>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</si>
  <si>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</si>
  <si>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</si>
  <si>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</si>
  <si>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</si>
  <si>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</si>
  <si>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</si>
  <si>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</si>
  <si>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</si>
  <si>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</si>
  <si>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</si>
  <si>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</si>
  <si>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</si>
  <si>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</si>
  <si>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</si>
  <si>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</si>
  <si>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</si>
  <si>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</si>
  <si>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</si>
  <si>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</si>
  <si>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</si>
  <si>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</si>
  <si>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</si>
  <si>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</si>
  <si>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</si>
  <si>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</si>
  <si>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</si>
  <si>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</si>
  <si>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</si>
  <si>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</si>
  <si>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</si>
  <si>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</si>
  <si>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</si>
  <si>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</si>
  <si>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</si>
  <si>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</si>
  <si>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</si>
  <si>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</si>
  <si>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</si>
  <si>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</si>
  <si>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</si>
  <si>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</si>
  <si>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</si>
  <si>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</si>
  <si>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</si>
  <si>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</si>
  <si>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</si>
  <si>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</si>
  <si>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</si>
  <si>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</si>
  <si>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</si>
  <si>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</si>
  <si>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</si>
  <si>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</si>
  <si>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</si>
  <si>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</si>
  <si>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</si>
  <si>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</si>
  <si>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</si>
  <si>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</si>
  <si>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</si>
  <si>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</si>
  <si>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</si>
  <si>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</si>
  <si>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</si>
  <si>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</si>
  <si>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</si>
  <si>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</si>
  <si>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</si>
  <si>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</si>
  <si>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</si>
  <si>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</si>
  <si>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</si>
  <si>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</si>
  <si>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</si>
  <si>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</si>
  <si>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</si>
  <si>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</si>
  <si>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</si>
  <si>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</si>
  <si>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</si>
  <si>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</si>
  <si>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</si>
  <si>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</si>
  <si>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</si>
  <si>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</si>
  <si>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</si>
  <si>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</si>
  <si>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</si>
  <si>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</si>
  <si>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</si>
  <si>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</si>
  <si>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</si>
  <si>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</si>
  <si>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</si>
  <si>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</si>
  <si>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</si>
  <si>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</si>
  <si>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</si>
  <si>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</si>
  <si>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</si>
  <si>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</si>
  <si>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</si>
  <si>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</si>
  <si>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</si>
  <si>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</si>
  <si>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</si>
  <si>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</si>
  <si>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</si>
  <si>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</si>
  <si>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</si>
  <si>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</si>
  <si>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</si>
  <si>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</si>
  <si>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</si>
  <si>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</si>
  <si>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</si>
  <si>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</si>
  <si>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</si>
  <si>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</si>
  <si>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</si>
  <si>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</si>
  <si>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</si>
  <si>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</si>
  <si>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</si>
  <si>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</si>
  <si>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</si>
  <si>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</si>
  <si>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</si>
  <si>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</si>
  <si>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</si>
  <si>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</si>
  <si>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</si>
  <si>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</si>
  <si>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</si>
  <si>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</si>
  <si>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</si>
  <si>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</si>
  <si>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</si>
  <si>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</si>
  <si>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</si>
  <si>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</si>
  <si>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</si>
  <si>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</si>
  <si>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</si>
  <si>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</si>
  <si>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</si>
  <si>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</si>
  <si>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</si>
  <si>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</si>
  <si>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</si>
  <si>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</si>
  <si>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</si>
  <si>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</si>
  <si>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</si>
  <si>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</si>
  <si>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</si>
  <si>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</si>
  <si>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</si>
  <si>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</si>
  <si>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</si>
  <si>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</si>
  <si>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</si>
  <si>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</si>
  <si>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</si>
  <si>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</si>
  <si>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</si>
  <si>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</si>
  <si>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</si>
  <si>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</si>
  <si>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</si>
  <si>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</si>
  <si>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</si>
  <si>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</si>
  <si>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</si>
  <si>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</si>
  <si>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</si>
  <si>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</si>
  <si>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</si>
  <si>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</si>
  <si>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</si>
  <si>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</si>
  <si>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</si>
  <si>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</si>
  <si>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</si>
  <si>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</si>
  <si>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</si>
  <si>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</si>
  <si>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</si>
  <si>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</si>
  <si>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</si>
  <si>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</si>
  <si>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</si>
  <si>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</si>
  <si>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</si>
  <si>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</si>
  <si>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</si>
  <si>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</si>
  <si>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</si>
  <si>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</si>
  <si>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</si>
  <si>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</si>
  <si>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</si>
  <si>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</si>
  <si>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</si>
  <si>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</si>
  <si>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</si>
  <si>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</si>
  <si>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</si>
  <si>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</si>
  <si>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</si>
  <si>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</si>
  <si>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</si>
  <si>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</si>
  <si>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</si>
  <si>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</si>
  <si>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</si>
  <si>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</si>
  <si>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</si>
  <si>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</si>
  <si>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</si>
  <si>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</si>
  <si>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</si>
  <si>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</si>
  <si>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</si>
  <si>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</si>
  <si>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</si>
  <si>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</si>
  <si>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</si>
  <si>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</si>
  <si>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</si>
  <si>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</si>
  <si>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</si>
  <si>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</si>
  <si>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</si>
  <si>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</si>
  <si>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</si>
  <si>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</si>
  <si>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</si>
  <si>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</si>
  <si>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</si>
  <si>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</si>
  <si>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</si>
  <si>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</si>
  <si>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</si>
  <si>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</si>
  <si>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</si>
  <si>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</si>
  <si>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</si>
  <si>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</si>
  <si>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</si>
  <si>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</si>
  <si>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</si>
  <si>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</si>
  <si>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</si>
  <si>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</si>
  <si>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</si>
  <si>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</si>
  <si>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</si>
  <si>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</si>
  <si>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</si>
  <si>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</si>
  <si>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</si>
  <si>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</si>
  <si>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</si>
  <si>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</si>
  <si>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</si>
  <si>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</si>
  <si>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</si>
  <si>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</si>
  <si>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</si>
  <si>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</si>
  <si>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</si>
  <si>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</si>
  <si>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</si>
  <si>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</si>
  <si>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</si>
  <si>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</si>
  <si>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</si>
  <si>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</si>
  <si>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</si>
  <si>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</si>
  <si>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</si>
  <si>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</si>
  <si>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</si>
  <si>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</si>
  <si>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</si>
  <si>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</si>
  <si>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</si>
  <si>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</si>
  <si>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</si>
  <si>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</si>
  <si>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</si>
  <si>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</si>
  <si>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</si>
  <si>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</si>
  <si>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</si>
  <si>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</si>
  <si>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</si>
  <si>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</si>
  <si>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</si>
  <si>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</si>
  <si>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</si>
  <si>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</si>
  <si>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</si>
  <si>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</si>
  <si>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</si>
  <si>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</si>
  <si>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</si>
  <si>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</si>
  <si>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</si>
  <si>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</si>
  <si>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</si>
  <si>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</si>
  <si>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</si>
  <si>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</si>
  <si>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</si>
  <si>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</si>
  <si>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</si>
  <si>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</si>
  <si>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</si>
  <si>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</si>
  <si>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</si>
  <si>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</si>
  <si>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</si>
  <si>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</si>
  <si>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</si>
  <si>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</si>
  <si>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</si>
  <si>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</si>
  <si>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</si>
  <si>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</si>
  <si>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</si>
  <si>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</si>
  <si>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</si>
  <si>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</si>
  <si>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</si>
  <si>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</si>
  <si>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</si>
  <si>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</si>
  <si>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</si>
  <si>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</si>
  <si>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</si>
  <si>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</si>
  <si>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</si>
  <si>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</si>
  <si>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</si>
  <si>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</si>
  <si>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</si>
  <si>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</si>
  <si>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</si>
  <si>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</si>
  <si>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</si>
  <si>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</si>
  <si>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</si>
  <si>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</si>
  <si>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</si>
  <si>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</si>
  <si>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</si>
  <si>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</si>
  <si>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</si>
  <si>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</si>
  <si>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</si>
  <si>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</si>
  <si>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</si>
  <si>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</si>
  <si>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</si>
  <si>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</si>
  <si>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</si>
  <si>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</si>
  <si>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</si>
  <si>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</si>
  <si>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</si>
  <si>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</si>
  <si>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</si>
  <si>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</si>
  <si>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</si>
  <si>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</si>
  <si>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</si>
  <si>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</si>
  <si>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</si>
  <si>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</si>
  <si>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</si>
  <si>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</si>
  <si>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</si>
  <si>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</si>
  <si>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</si>
  <si>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</si>
  <si>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</si>
  <si>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</si>
  <si>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</si>
  <si>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</si>
  <si>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</si>
  <si>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</si>
  <si>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</si>
  <si>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</si>
  <si>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</si>
  <si>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</si>
  <si>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</si>
  <si>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</si>
  <si>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</si>
  <si>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</si>
  <si>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</si>
  <si>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</si>
  <si>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</si>
  <si>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</si>
  <si>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</si>
  <si>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</si>
  <si>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</si>
  <si>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</si>
  <si>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</si>
  <si>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</si>
  <si>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</si>
  <si>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</si>
  <si>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</si>
  <si>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</si>
  <si>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</si>
  <si>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</si>
  <si>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</si>
  <si>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</si>
  <si>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</si>
  <si>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</si>
  <si>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</si>
  <si>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</si>
  <si>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</si>
  <si>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</si>
  <si>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</si>
  <si>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</si>
  <si>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</si>
  <si>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</si>
  <si>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</si>
  <si>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</si>
  <si>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</si>
  <si>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</si>
  <si>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</si>
  <si>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</si>
  <si>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</si>
  <si>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</si>
  <si>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</si>
  <si>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</si>
  <si>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</si>
  <si>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</si>
  <si>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</si>
  <si>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</si>
  <si>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</si>
  <si>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</si>
  <si>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</si>
  <si>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</si>
  <si>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</si>
  <si>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</si>
  <si>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</si>
  <si>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</si>
  <si>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</si>
  <si>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</si>
  <si>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</si>
  <si>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</si>
  <si>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</si>
  <si>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</si>
  <si>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</si>
  <si>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</si>
  <si>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</si>
  <si>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</si>
  <si>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</si>
  <si>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</si>
  <si>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</si>
  <si>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</si>
  <si>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</si>
  <si>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</si>
  <si>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</si>
  <si>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</si>
  <si>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</si>
  <si>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</si>
  <si>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</si>
  <si>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</si>
  <si>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</si>
  <si>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</si>
  <si>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</si>
  <si>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</si>
  <si>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</si>
  <si>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</si>
  <si>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</si>
  <si>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</si>
  <si>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</si>
  <si>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</si>
  <si>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</si>
  <si>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</si>
  <si>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</si>
  <si>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</si>
  <si>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</si>
  <si>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</si>
  <si>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</si>
  <si>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</si>
  <si>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</si>
  <si>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</si>
  <si>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</si>
  <si>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</si>
  <si>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</si>
  <si>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</si>
  <si>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</si>
  <si>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</si>
  <si>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</si>
  <si>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</si>
  <si>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</si>
  <si>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</si>
  <si>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</si>
  <si>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</si>
  <si>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</si>
  <si>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</si>
  <si>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</si>
  <si>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</si>
  <si>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</si>
  <si>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</si>
  <si>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</si>
  <si>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</si>
  <si>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</si>
  <si>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</si>
  <si>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</si>
  <si>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</si>
  <si>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</si>
  <si>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</si>
  <si>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</si>
  <si>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</si>
  <si>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</si>
  <si>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</si>
  <si>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</si>
  <si>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</si>
  <si>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</si>
  <si>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</si>
  <si>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</si>
  <si>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</si>
  <si>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</si>
  <si>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</si>
  <si>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</si>
  <si>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</si>
  <si>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</si>
  <si>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</si>
  <si>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</si>
  <si>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</si>
  <si>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</si>
  <si>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</si>
  <si>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</si>
  <si>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</si>
  <si>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</si>
  <si>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</si>
  <si>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</si>
  <si>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</si>
  <si>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</si>
  <si>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</si>
  <si>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</si>
  <si>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</si>
  <si>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</si>
  <si>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</si>
  <si>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</si>
  <si>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</si>
  <si>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</si>
  <si>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</si>
  <si>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</si>
  <si>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</si>
  <si>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</si>
  <si>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</si>
  <si>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</si>
  <si>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</si>
  <si>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</si>
  <si>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</si>
  <si>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</si>
  <si>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</si>
  <si>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</si>
  <si>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</si>
  <si>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</si>
  <si>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</si>
  <si>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</si>
  <si>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</si>
  <si>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</si>
  <si>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</si>
  <si>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</si>
  <si>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</si>
  <si>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</si>
  <si>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</si>
  <si>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</si>
  <si>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</si>
  <si>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</si>
  <si>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</si>
  <si>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</si>
  <si>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</si>
  <si>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</si>
  <si>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</si>
  <si>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</si>
  <si>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</si>
  <si>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</si>
  <si>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</si>
  <si>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</si>
  <si>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</si>
  <si>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</si>
  <si>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</si>
  <si>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</si>
  <si>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</si>
  <si>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</si>
  <si>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</si>
  <si>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</si>
  <si>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</si>
  <si>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</si>
  <si>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</si>
  <si>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</si>
  <si>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</si>
  <si>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</si>
  <si>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</si>
  <si>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</si>
  <si>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</si>
  <si>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</si>
  <si>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</si>
  <si>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</si>
  <si>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</si>
  <si>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</si>
  <si>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</si>
  <si>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</si>
  <si>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</si>
  <si>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</si>
  <si>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</si>
  <si>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</si>
  <si>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</si>
  <si>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</si>
  <si>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</si>
  <si>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</si>
  <si>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</si>
  <si>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</si>
  <si>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</si>
  <si>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</si>
  <si>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</si>
  <si>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</si>
  <si>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</si>
  <si>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</si>
  <si>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</si>
  <si>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</si>
  <si>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</si>
  <si>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</si>
  <si>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</si>
  <si>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</si>
  <si>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</si>
  <si>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</si>
  <si>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</si>
  <si>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</si>
  <si>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</si>
  <si>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</si>
  <si>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</si>
  <si>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</si>
  <si>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</si>
  <si>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</si>
  <si>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</si>
  <si>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</si>
  <si>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</si>
  <si>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</si>
  <si>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</si>
  <si>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</si>
  <si>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</si>
  <si>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</si>
  <si>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</si>
  <si>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</si>
  <si>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</si>
  <si>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</si>
  <si>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</si>
  <si>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</si>
  <si>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</si>
  <si>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</si>
  <si>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</si>
  <si>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</si>
  <si>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</si>
  <si>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</si>
  <si>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</si>
  <si>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</si>
  <si>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</si>
  <si>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</si>
  <si>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</si>
  <si>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</si>
  <si>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</si>
  <si>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</si>
  <si>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</si>
  <si>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</si>
  <si>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</si>
  <si>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</si>
  <si>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</si>
  <si>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</si>
  <si>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</si>
  <si>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</si>
  <si>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</si>
  <si>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</si>
  <si>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</si>
  <si>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</si>
  <si>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</si>
  <si>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</si>
  <si>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</si>
  <si>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</si>
  <si>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</si>
  <si>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</si>
  <si>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</si>
  <si>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</si>
  <si>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</si>
  <si>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</si>
  <si>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</si>
  <si>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</si>
  <si>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</si>
  <si>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</si>
  <si>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</si>
  <si>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</si>
  <si>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</si>
  <si>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</si>
  <si>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</si>
  <si>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</si>
  <si>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</si>
  <si>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</si>
  <si>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</si>
  <si>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</si>
  <si>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</si>
  <si>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</si>
  <si>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</si>
  <si>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</si>
  <si>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</si>
  <si>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</si>
  <si>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</si>
  <si>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</si>
  <si>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</si>
  <si>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</si>
  <si>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</si>
  <si>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</si>
  <si>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</si>
  <si>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</si>
  <si>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</si>
  <si>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</si>
  <si>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</si>
  <si>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</si>
  <si>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</si>
  <si>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</si>
  <si>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</si>
  <si>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</si>
  <si>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</si>
  <si>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</si>
  <si>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</si>
  <si>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</si>
  <si>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</si>
  <si>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</si>
  <si>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</si>
  <si>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</si>
  <si>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</si>
  <si>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</si>
  <si>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</si>
  <si>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</si>
  <si>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</si>
  <si>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</si>
  <si>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</si>
  <si>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</si>
  <si>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</si>
  <si>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</si>
  <si>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</si>
  <si>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</si>
  <si>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</si>
  <si>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</si>
  <si>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</si>
  <si>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</si>
  <si>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</si>
  <si>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</si>
  <si>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</si>
  <si>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</si>
  <si>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</si>
  <si>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</si>
  <si>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</si>
  <si>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</si>
  <si>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</si>
  <si>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</si>
  <si>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</si>
  <si>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</si>
  <si>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</si>
  <si>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</si>
  <si>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</si>
  <si>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</si>
  <si>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</si>
  <si>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</si>
  <si>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</si>
  <si>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</si>
  <si>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</si>
  <si>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</si>
  <si>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</si>
  <si>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</si>
  <si>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</si>
  <si>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</si>
  <si>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</si>
  <si>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</si>
  <si>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</si>
  <si>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</si>
  <si>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</si>
  <si>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</si>
  <si>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</si>
  <si>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</si>
  <si>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</si>
  <si>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</si>
  <si>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</si>
  <si>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</si>
  <si>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</si>
  <si>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</si>
  <si>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</si>
  <si>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</si>
  <si>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</si>
  <si>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</si>
  <si>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</si>
  <si>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</si>
  <si>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</si>
  <si>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</si>
  <si>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</si>
  <si>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</si>
  <si>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</si>
  <si>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</si>
  <si>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</si>
  <si>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</si>
  <si>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</si>
  <si>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</si>
  <si>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</si>
  <si>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</si>
  <si>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</si>
  <si>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</si>
  <si>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</si>
  <si>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</si>
  <si>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</si>
  <si>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</si>
  <si>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</si>
  <si>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</si>
  <si>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</si>
  <si>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</si>
  <si>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</si>
  <si>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</si>
  <si>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</si>
  <si>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</si>
  <si>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</si>
  <si>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</si>
  <si>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</si>
  <si>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</si>
  <si>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</si>
  <si>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</si>
  <si>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</si>
  <si>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</si>
  <si>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</si>
  <si>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</si>
  <si>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</si>
  <si>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</si>
  <si>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</si>
  <si>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</si>
  <si>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</si>
  <si>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</si>
  <si>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</si>
  <si>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</si>
  <si>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</si>
  <si>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</si>
  <si>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</si>
  <si>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</si>
  <si>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</si>
  <si>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</si>
  <si>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</si>
  <si>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</si>
  <si>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</si>
  <si>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</si>
  <si>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</si>
  <si>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</si>
  <si>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</si>
  <si>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</si>
  <si>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</si>
  <si>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</si>
  <si>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</si>
  <si>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</si>
  <si>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</si>
  <si>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</si>
  <si>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</si>
  <si>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</si>
  <si>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</si>
  <si>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</si>
  <si>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</si>
  <si>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</si>
  <si>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</si>
  <si>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</si>
  <si>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</si>
  <si>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</si>
  <si>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</si>
  <si>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</si>
  <si>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</si>
  <si>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</si>
  <si>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</si>
  <si>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</si>
  <si>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</si>
  <si>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</si>
  <si>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</si>
  <si>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</si>
  <si>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</si>
  <si>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</si>
  <si>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</si>
  <si>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</si>
  <si>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</si>
  <si>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</si>
  <si>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</si>
  <si>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</si>
  <si>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</si>
  <si>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</si>
  <si>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</si>
  <si>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</si>
  <si>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</si>
  <si>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</si>
  <si>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</si>
  <si>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</si>
  <si>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</si>
  <si>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</si>
  <si>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</si>
  <si>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</si>
  <si>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</si>
  <si>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</si>
  <si>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</si>
  <si>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</si>
  <si>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</si>
  <si>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</si>
  <si>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</si>
  <si>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</si>
  <si>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</si>
  <si>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</si>
  <si>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</si>
  <si>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</si>
  <si>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</si>
  <si>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</si>
  <si>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</si>
  <si>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</si>
  <si>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</si>
  <si>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</si>
  <si>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</si>
  <si>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</si>
  <si>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</si>
  <si>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</si>
  <si>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</si>
  <si>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</si>
  <si>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</si>
  <si>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</si>
  <si>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</si>
  <si>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</si>
  <si>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</si>
  <si>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</si>
  <si>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</si>
  <si>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</si>
  <si>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</si>
  <si>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</si>
  <si>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</si>
  <si>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</si>
  <si>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</si>
  <si>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</si>
  <si>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</si>
  <si>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</si>
  <si>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</si>
  <si>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</si>
  <si>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</si>
  <si>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</si>
  <si>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</si>
  <si>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</si>
  <si>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</si>
  <si>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</si>
  <si>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</si>
  <si>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</si>
  <si>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</si>
  <si>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</si>
  <si>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</si>
  <si>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</si>
  <si>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</si>
  <si>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</si>
  <si>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</si>
  <si>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</si>
  <si>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</si>
  <si>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</si>
  <si>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</si>
  <si>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</si>
  <si>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</si>
  <si>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</si>
  <si>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</si>
  <si>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</si>
  <si>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</si>
  <si>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</si>
  <si>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</si>
  <si>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</si>
  <si>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</si>
  <si>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</si>
  <si>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</si>
  <si>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</si>
  <si>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</si>
  <si>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</si>
  <si>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</si>
  <si>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</si>
  <si>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</si>
  <si>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</si>
  <si>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</si>
  <si>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</si>
  <si>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</si>
  <si>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</si>
  <si>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</si>
  <si>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</si>
  <si>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</si>
  <si>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</si>
  <si>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</si>
  <si>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</si>
  <si>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</si>
  <si>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</si>
  <si>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</si>
  <si>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</si>
  <si>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</si>
  <si>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</si>
  <si>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</si>
  <si>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</si>
  <si>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</si>
  <si>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</si>
  <si>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</si>
  <si>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</si>
  <si>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</si>
  <si>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</si>
  <si>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</si>
  <si>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</si>
  <si>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</si>
  <si>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</si>
  <si>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</si>
  <si>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</si>
  <si>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</si>
  <si>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</si>
  <si>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</si>
  <si>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</si>
  <si>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</si>
  <si>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</si>
  <si>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</si>
  <si>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</si>
  <si>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</si>
  <si>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</si>
  <si>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</si>
  <si>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</si>
  <si>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</si>
  <si>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</si>
  <si>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</si>
  <si>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</si>
  <si>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</si>
  <si>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</si>
  <si>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</si>
  <si>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</si>
  <si>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</si>
  <si>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</si>
  <si>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</si>
  <si>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</si>
  <si>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</si>
  <si>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</si>
  <si>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</si>
  <si>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</si>
  <si>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</si>
  <si>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</si>
  <si>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</si>
  <si>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</si>
  <si>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</si>
  <si>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</si>
  <si>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</si>
  <si>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</si>
  <si>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</si>
  <si>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</si>
  <si>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</si>
  <si>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</si>
  <si>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</si>
  <si>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</si>
  <si>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</si>
  <si>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</si>
  <si>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</si>
  <si>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</si>
  <si>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</si>
  <si>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</si>
  <si>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</si>
  <si>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</si>
  <si>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</si>
  <si>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</si>
  <si>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</si>
  <si>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</si>
  <si>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</si>
  <si>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</si>
  <si>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</si>
  <si>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</si>
  <si>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</si>
  <si>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</si>
  <si>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</si>
  <si>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</si>
  <si>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</si>
  <si>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</si>
  <si>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</si>
  <si>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</si>
  <si>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</si>
  <si>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</si>
  <si>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</si>
  <si>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</si>
  <si>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</si>
  <si>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</si>
  <si>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</si>
  <si>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</si>
  <si>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</si>
  <si>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</si>
  <si>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</si>
  <si>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</si>
  <si>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</si>
  <si>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</si>
  <si>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</si>
  <si>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</si>
  <si>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</si>
  <si>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</si>
  <si>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</si>
  <si>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</si>
  <si>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</si>
  <si>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</si>
  <si>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</si>
  <si>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</si>
  <si>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</si>
  <si>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</si>
  <si>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</si>
  <si>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</si>
  <si>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</si>
  <si>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</si>
  <si>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</si>
  <si>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</si>
  <si>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</si>
  <si>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</si>
  <si>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</si>
  <si>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</si>
  <si>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</si>
  <si>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</si>
  <si>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</si>
  <si>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</si>
  <si>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</si>
  <si>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</si>
  <si>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</si>
  <si>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</si>
  <si>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</si>
  <si>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</si>
  <si>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</si>
  <si>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</si>
  <si>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</si>
  <si>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</si>
  <si>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</si>
  <si>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</si>
  <si>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</si>
  <si>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</si>
  <si>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</si>
  <si>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</si>
  <si>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</si>
  <si>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</si>
  <si>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</si>
  <si>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</si>
  <si>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</si>
  <si>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</si>
  <si>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</si>
  <si>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</si>
  <si>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</si>
  <si>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</si>
  <si>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</si>
  <si>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</si>
  <si>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</si>
  <si>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</si>
  <si>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</si>
  <si>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</si>
  <si>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</si>
  <si>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</si>
  <si>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</si>
  <si>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</si>
  <si>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</si>
  <si>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</si>
  <si>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</si>
  <si>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</si>
  <si>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</si>
  <si>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</si>
  <si>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</si>
  <si>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</si>
  <si>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</si>
  <si>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</si>
  <si>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</si>
  <si>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</si>
  <si>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</si>
  <si>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</si>
  <si>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</si>
  <si>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</si>
  <si>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</si>
  <si>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</si>
  <si>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</si>
  <si>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</si>
  <si>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</si>
  <si>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</si>
  <si>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</si>
  <si>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</si>
  <si>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</si>
  <si>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</si>
  <si>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</si>
  <si>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</si>
  <si>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</si>
  <si>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</si>
  <si>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</si>
  <si>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</si>
  <si>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</si>
  <si>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</si>
  <si>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</si>
  <si>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</si>
  <si>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</si>
  <si>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</si>
  <si>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</si>
  <si>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</si>
  <si>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</si>
  <si>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</si>
  <si>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</si>
  <si>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</si>
  <si>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</si>
  <si>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</si>
  <si>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</si>
  <si>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</si>
  <si>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</si>
  <si>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</si>
  <si>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</si>
  <si>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</si>
  <si>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</si>
  <si>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</si>
  <si>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</si>
  <si>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</si>
  <si>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</si>
  <si>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</si>
  <si>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</si>
  <si>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</si>
  <si>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</si>
  <si>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</si>
  <si>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</si>
  <si>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</si>
  <si>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</si>
  <si>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</si>
  <si>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</si>
  <si>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</si>
  <si>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</si>
  <si>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</si>
  <si>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</si>
  <si>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</si>
  <si>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</si>
  <si>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</si>
  <si>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</si>
  <si>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</si>
  <si>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</si>
  <si>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</si>
  <si>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</si>
  <si>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</si>
  <si>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</si>
  <si>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</si>
  <si>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</si>
  <si>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</si>
  <si>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</si>
  <si>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</si>
  <si>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</si>
  <si>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</si>
  <si>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</si>
  <si>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</si>
  <si>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</si>
  <si>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</si>
  <si>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</si>
  <si>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</si>
  <si>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</si>
  <si>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</si>
  <si>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</si>
  <si>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</si>
  <si>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</si>
  <si>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</si>
  <si>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</si>
  <si>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</si>
  <si>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</si>
  <si>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</si>
  <si>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</si>
  <si>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</si>
  <si>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</si>
  <si>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</si>
  <si>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</si>
  <si>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</si>
  <si>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</si>
  <si>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</si>
  <si>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</si>
  <si>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</si>
  <si>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</si>
  <si>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</si>
  <si>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</si>
  <si>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</si>
  <si>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</si>
  <si>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</si>
  <si>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</si>
  <si>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</si>
  <si>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</si>
  <si>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</si>
  <si>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</si>
  <si>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</si>
  <si>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</si>
  <si>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</si>
  <si>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</si>
  <si>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</si>
  <si>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</si>
  <si>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</si>
  <si>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</si>
  <si>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</si>
  <si>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</si>
  <si>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</si>
  <si>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</si>
  <si>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</si>
  <si>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</si>
  <si>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</si>
  <si>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</si>
  <si>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</si>
  <si>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</si>
  <si>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</si>
  <si>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</si>
  <si>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</si>
  <si>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</si>
  <si>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</si>
  <si>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</si>
  <si>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</si>
  <si>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</si>
  <si>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</si>
  <si>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</si>
  <si>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</si>
  <si>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</si>
  <si>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</si>
  <si>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</si>
  <si>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</si>
  <si>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</si>
  <si>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</si>
  <si>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</si>
  <si>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</si>
  <si>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</si>
  <si>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</si>
  <si>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</si>
  <si>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</si>
  <si>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</si>
  <si>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</si>
  <si>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</si>
  <si>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</si>
  <si>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</si>
  <si>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</si>
  <si>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</si>
  <si>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</si>
  <si>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</si>
  <si>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</si>
  <si>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</si>
  <si>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</si>
  <si>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</si>
  <si>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</si>
  <si>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</si>
  <si>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</si>
  <si>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</si>
  <si>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</si>
  <si>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</si>
  <si>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</si>
  <si>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</si>
  <si>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</si>
  <si>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</si>
  <si>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</si>
  <si>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</si>
  <si>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</si>
  <si>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</si>
  <si>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</si>
  <si>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</si>
  <si>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</si>
  <si>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</si>
  <si>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</si>
  <si>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</si>
  <si>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</si>
  <si>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</si>
  <si>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</si>
  <si>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</si>
  <si>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</si>
  <si>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</si>
  <si>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</si>
  <si>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</si>
  <si>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</si>
  <si>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</si>
  <si>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</si>
  <si>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</si>
  <si>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</si>
  <si>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</si>
  <si>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</si>
  <si>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</si>
  <si>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</si>
  <si>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</si>
  <si>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</si>
  <si>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</si>
  <si>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</si>
  <si>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</si>
  <si>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</si>
  <si>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</si>
  <si>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</si>
  <si>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</si>
  <si>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</si>
  <si>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</si>
  <si>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</si>
  <si>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</si>
  <si>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</si>
  <si>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</si>
  <si>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</si>
  <si>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</si>
  <si>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</si>
  <si>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</si>
  <si>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</si>
  <si>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</si>
  <si>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</si>
  <si>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</si>
  <si>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</si>
  <si>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</si>
  <si>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</si>
  <si>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</si>
  <si>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</si>
  <si>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</si>
  <si>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</si>
  <si>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</si>
  <si>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</si>
  <si>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</si>
  <si>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</si>
  <si>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</si>
  <si>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</si>
  <si>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</si>
  <si>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</si>
  <si>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</si>
  <si>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</si>
  <si>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</si>
  <si>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</si>
  <si>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</si>
  <si>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</si>
  <si>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</si>
  <si>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</si>
  <si>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</si>
  <si>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</si>
  <si>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</si>
  <si>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</si>
  <si>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</si>
  <si>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</si>
  <si>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</si>
  <si>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</si>
  <si>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</si>
  <si>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</si>
  <si>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</si>
  <si>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</si>
  <si>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</si>
  <si>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</si>
  <si>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</si>
  <si>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</si>
  <si>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</si>
  <si>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</si>
  <si>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</si>
  <si>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</si>
  <si>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</si>
  <si>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</si>
  <si>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</si>
  <si>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</si>
  <si>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</si>
  <si>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</si>
  <si>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</si>
  <si>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</si>
  <si>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</si>
  <si>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</si>
  <si>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</si>
  <si>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</si>
  <si>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</si>
  <si>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</si>
  <si>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</si>
  <si>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</si>
  <si>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</si>
  <si>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</si>
  <si>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</si>
  <si>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</si>
  <si>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</si>
  <si>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</si>
  <si>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</si>
  <si>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</si>
  <si>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</si>
  <si>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</si>
  <si>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</si>
  <si>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</si>
  <si>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</si>
  <si>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</si>
  <si>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</si>
  <si>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</si>
  <si>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</si>
  <si>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</si>
  <si>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</si>
  <si>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</si>
  <si>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</si>
  <si>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</si>
  <si>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</si>
  <si>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</si>
  <si>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</si>
  <si>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</si>
  <si>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</si>
  <si>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</si>
  <si>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</si>
  <si>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</si>
  <si>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</si>
  <si>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</si>
  <si>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</si>
  <si>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</si>
  <si>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</si>
  <si>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</si>
  <si>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</si>
  <si>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</si>
  <si>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</si>
  <si>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</si>
  <si>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</si>
  <si>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</si>
  <si>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</si>
  <si>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</si>
  <si>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</si>
  <si>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</si>
  <si>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</si>
  <si>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</si>
  <si>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</si>
  <si>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</si>
  <si>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</si>
  <si>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</si>
  <si>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</si>
  <si>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</si>
  <si>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</si>
  <si>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</si>
  <si>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</si>
  <si>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</si>
  <si>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</si>
  <si>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</si>
  <si>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</si>
  <si>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</si>
  <si>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</si>
  <si>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</si>
  <si>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</si>
  <si>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</si>
  <si>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</si>
  <si>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</si>
  <si>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</si>
  <si>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</si>
  <si>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</si>
  <si>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</si>
  <si>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</si>
  <si>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</si>
  <si>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</si>
  <si>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</si>
  <si>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</si>
  <si>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</si>
  <si>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</si>
  <si>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</si>
  <si>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</si>
  <si>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</si>
  <si>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</si>
  <si>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</si>
  <si>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</si>
  <si>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</si>
  <si>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</si>
  <si>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</si>
  <si>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</si>
  <si>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</si>
  <si>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</si>
  <si>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</si>
  <si>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</si>
  <si>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</si>
  <si>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</si>
  <si>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</si>
  <si>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</si>
  <si>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</si>
  <si>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</si>
  <si>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</si>
  <si>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</si>
  <si>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</si>
  <si>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</si>
  <si>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</si>
  <si>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</si>
  <si>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</si>
  <si>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</si>
  <si>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</si>
  <si>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</si>
  <si>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</si>
  <si>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</si>
  <si>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</si>
  <si>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</si>
  <si>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</si>
  <si>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</si>
  <si>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</si>
  <si>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</si>
  <si>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</si>
  <si>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</si>
  <si>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</si>
  <si>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</si>
  <si>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</si>
  <si>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</si>
  <si>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</si>
  <si>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</si>
  <si>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</si>
  <si>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</si>
  <si>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</si>
  <si>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</si>
  <si>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</si>
  <si>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</si>
  <si>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</si>
  <si>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</si>
  <si>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</si>
  <si>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</si>
  <si>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</si>
  <si>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</si>
  <si>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</si>
  <si>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</si>
  <si>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</si>
  <si>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</si>
  <si>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</si>
  <si>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</si>
  <si>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</si>
  <si>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</si>
  <si>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</si>
  <si>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</si>
  <si>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</si>
  <si>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</si>
  <si>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</si>
  <si>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</si>
  <si>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</si>
  <si>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</si>
  <si>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</si>
  <si>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</si>
  <si>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</si>
  <si>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</si>
  <si>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</si>
  <si>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</si>
  <si>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</si>
  <si>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</si>
  <si>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</si>
  <si>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</si>
  <si>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</si>
  <si>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</si>
  <si>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</si>
  <si>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</si>
  <si>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</si>
  <si>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</si>
  <si>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</si>
  <si>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</si>
  <si>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</si>
  <si>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</si>
  <si>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</si>
  <si>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</si>
  <si>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</si>
  <si>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</si>
  <si>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</si>
  <si>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</si>
  <si>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</si>
  <si>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</si>
  <si>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</si>
  <si>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</si>
  <si>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</si>
  <si>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</si>
  <si>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</si>
  <si>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</si>
  <si>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</si>
  <si>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</si>
  <si>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</si>
  <si>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</si>
  <si>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</si>
  <si>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</si>
  <si>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</si>
  <si>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</si>
  <si>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</si>
  <si>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</si>
  <si>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</si>
  <si>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</si>
  <si>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</si>
  <si>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</si>
  <si>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</si>
  <si>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</si>
  <si>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</si>
  <si>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</si>
  <si>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</si>
  <si>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</si>
  <si>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</si>
  <si>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</si>
  <si>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</si>
  <si>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</si>
  <si>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</si>
  <si>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</si>
  <si>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</si>
  <si>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</si>
  <si>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</si>
  <si>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</si>
  <si>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</si>
  <si>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</si>
  <si>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</si>
  <si>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</si>
  <si>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</si>
  <si>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</si>
  <si>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</si>
  <si>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</si>
  <si>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</si>
  <si>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</si>
  <si>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</si>
  <si>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</si>
  <si>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</si>
  <si>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</si>
  <si>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</si>
  <si>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</si>
  <si>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</si>
  <si>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</si>
  <si>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</si>
  <si>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</si>
  <si>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</si>
  <si>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</si>
  <si>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</si>
  <si>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</si>
  <si>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</si>
  <si>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</si>
  <si>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</si>
  <si>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</si>
  <si>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</si>
  <si>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</si>
  <si>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</si>
  <si>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</si>
  <si>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</si>
  <si>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</si>
  <si>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</si>
  <si>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</si>
  <si>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</si>
  <si>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</si>
  <si>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</si>
  <si>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</si>
  <si>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</si>
  <si>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</si>
  <si>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</si>
  <si>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</si>
  <si>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</si>
  <si>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</si>
  <si>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</si>
  <si>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</si>
  <si>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</si>
  <si>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</si>
  <si>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</si>
  <si>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</si>
  <si>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</si>
  <si>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</si>
  <si>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</si>
  <si>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</si>
  <si>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</si>
  <si>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</si>
  <si>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</si>
  <si>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</si>
  <si>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</si>
  <si>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</si>
  <si>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</si>
  <si>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</si>
  <si>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</si>
  <si>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</si>
  <si>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</si>
  <si>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</si>
  <si>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</si>
  <si>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</si>
  <si>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</si>
  <si>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</si>
  <si>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</si>
  <si>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</si>
  <si>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</si>
  <si>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</si>
  <si>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</si>
  <si>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</si>
  <si>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</si>
  <si>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</si>
  <si>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</si>
  <si>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</si>
  <si>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</si>
  <si>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</si>
  <si>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</si>
  <si>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</si>
  <si>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</si>
  <si>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</si>
  <si>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</si>
  <si>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</si>
  <si>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</si>
  <si>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</si>
  <si>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</si>
  <si>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</si>
  <si>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</si>
  <si>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</si>
  <si>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</si>
  <si>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</si>
  <si>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</si>
  <si>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</si>
  <si>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</si>
  <si>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</si>
  <si>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</si>
  <si>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</si>
  <si>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</si>
  <si>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</si>
  <si>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</si>
  <si>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</si>
  <si>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</si>
  <si>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</si>
  <si>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</si>
  <si>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</si>
  <si>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</si>
  <si>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</si>
  <si>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</si>
  <si>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</si>
  <si>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</si>
  <si>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</si>
  <si>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</si>
  <si>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</si>
  <si>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</si>
  <si>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</si>
  <si>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</si>
  <si>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</si>
  <si>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</si>
  <si>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</si>
  <si>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</si>
  <si>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</si>
  <si>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</si>
  <si>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</si>
  <si>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</si>
  <si>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</si>
  <si>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</si>
  <si>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</si>
  <si>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</si>
  <si>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</si>
  <si>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</si>
  <si>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</si>
  <si>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</si>
  <si>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</si>
  <si>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</si>
  <si>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</si>
  <si>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</si>
  <si>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</si>
  <si>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</si>
  <si>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</si>
  <si>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</si>
  <si>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</si>
  <si>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</si>
  <si>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</si>
  <si>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</si>
  <si>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</si>
  <si>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</si>
  <si>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</si>
  <si>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</si>
  <si>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</si>
  <si>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</si>
  <si>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</si>
  <si>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</si>
  <si>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</si>
  <si>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</si>
  <si>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</si>
  <si>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</si>
  <si>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</si>
  <si>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</si>
  <si>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</si>
  <si>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</si>
  <si>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</si>
  <si>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</si>
  <si>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</si>
  <si>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</si>
  <si>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</si>
  <si>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</si>
  <si>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</si>
  <si>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</si>
  <si>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</si>
  <si>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</si>
  <si>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</si>
  <si>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</si>
  <si>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</si>
  <si>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</si>
  <si>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</si>
  <si>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</si>
  <si>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</si>
  <si>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</si>
  <si>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</si>
  <si>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</si>
  <si>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</si>
  <si>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</si>
  <si>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</si>
  <si>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</si>
  <si>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</si>
  <si>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</si>
  <si>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</si>
  <si>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</si>
  <si>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</si>
  <si>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</si>
  <si>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</si>
  <si>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</si>
  <si>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</si>
  <si>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</si>
  <si>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</si>
  <si>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</si>
  <si>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</si>
  <si>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</si>
  <si>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</si>
  <si>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</si>
  <si>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</si>
  <si>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</si>
  <si>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</si>
  <si>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</si>
  <si>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</si>
  <si>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</si>
  <si>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</si>
  <si>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</si>
  <si>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</si>
  <si>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</si>
  <si>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</si>
  <si>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</si>
  <si>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</si>
  <si>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</si>
  <si>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</si>
  <si>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</si>
  <si>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</si>
  <si>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</si>
  <si>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</si>
  <si>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</si>
  <si>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</si>
  <si>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</si>
  <si>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</si>
  <si>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</si>
  <si>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</si>
  <si>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</si>
  <si>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</si>
  <si>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</si>
  <si>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</si>
  <si>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</si>
  <si>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</si>
  <si>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</si>
  <si>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</si>
  <si>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</si>
  <si>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</si>
  <si>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</si>
  <si>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</si>
  <si>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</si>
  <si>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</si>
  <si>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</si>
  <si>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</si>
  <si>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</si>
  <si>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</si>
  <si>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</si>
  <si>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</si>
  <si>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</si>
  <si>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</si>
  <si>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</si>
  <si>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</si>
  <si>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</si>
  <si>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</si>
  <si>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</si>
  <si>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</si>
  <si>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</si>
  <si>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</si>
  <si>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</si>
  <si>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</si>
  <si>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</si>
  <si>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</si>
  <si>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</si>
  <si>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</si>
  <si>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</si>
  <si>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</si>
  <si>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</si>
  <si>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</si>
  <si>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</si>
  <si>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</si>
  <si>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</si>
  <si>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</si>
  <si>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</si>
  <si>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</si>
  <si>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</si>
  <si>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</si>
  <si>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</si>
  <si>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</si>
  <si>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</si>
  <si>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</si>
  <si>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</si>
  <si>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</si>
  <si>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</si>
  <si>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</si>
  <si>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</si>
  <si>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</si>
  <si>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</si>
  <si>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</si>
  <si>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</si>
  <si>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</si>
  <si>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</si>
  <si>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</si>
  <si>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</si>
  <si>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</si>
  <si>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</si>
  <si>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</si>
  <si>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</si>
  <si>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</si>
  <si>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</si>
  <si>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</si>
  <si>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</si>
  <si>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</si>
  <si>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</si>
  <si>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</si>
  <si>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</si>
  <si>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</si>
  <si>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</si>
  <si>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</si>
  <si>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</si>
  <si>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</si>
  <si>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</si>
  <si>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</si>
  <si>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</si>
  <si>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</si>
  <si>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</si>
  <si>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</si>
  <si>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</si>
  <si>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</si>
  <si>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</si>
  <si>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</si>
  <si>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</si>
  <si>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</si>
  <si>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</si>
  <si>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</si>
  <si>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</si>
  <si>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</si>
  <si>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</si>
  <si>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</si>
  <si>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</si>
  <si>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</si>
  <si>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</si>
  <si>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</si>
  <si>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</si>
  <si>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</si>
  <si>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</si>
  <si>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</si>
  <si>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</si>
  <si>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</si>
  <si>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</si>
  <si>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</si>
  <si>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</si>
  <si>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</si>
  <si>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</si>
  <si>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</si>
  <si>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</si>
  <si>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</si>
  <si>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</si>
  <si>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</si>
  <si>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</si>
  <si>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</si>
  <si>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</si>
  <si>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</si>
  <si>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</si>
  <si>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</si>
  <si>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</si>
  <si>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</si>
  <si>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</si>
  <si>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</si>
  <si>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</si>
  <si>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</si>
  <si>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</si>
  <si>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</si>
  <si>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</si>
  <si>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</si>
  <si>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</si>
  <si>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</si>
  <si>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</si>
  <si>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</si>
  <si>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</si>
  <si>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</si>
  <si>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</si>
  <si>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</si>
  <si>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</si>
  <si>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</si>
  <si>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</si>
  <si>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</si>
  <si>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</si>
  <si>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</si>
  <si>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</si>
  <si>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</si>
  <si>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</si>
  <si>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</si>
  <si>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</si>
  <si>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</si>
  <si>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</si>
  <si>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</si>
  <si>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</si>
  <si>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</si>
  <si>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</si>
  <si>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</si>
  <si>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</si>
  <si>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</si>
  <si>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</si>
  <si>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</si>
  <si>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</si>
  <si>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</si>
  <si>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</si>
  <si>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</si>
  <si>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</si>
  <si>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</si>
  <si>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</si>
  <si>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</si>
  <si>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</si>
  <si>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</si>
  <si>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</si>
  <si>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</si>
  <si>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</si>
  <si>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</si>
  <si>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</si>
  <si>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</si>
  <si>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</si>
  <si>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</si>
  <si>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</si>
  <si>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</si>
  <si>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</si>
  <si>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</si>
  <si>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</si>
  <si>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</si>
  <si>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</si>
  <si>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</si>
  <si>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</si>
  <si>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</si>
  <si>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</si>
  <si>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</si>
  <si>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</si>
  <si>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</si>
  <si>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</si>
  <si>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</si>
  <si>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</si>
  <si>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</si>
  <si>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</si>
  <si>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</si>
  <si>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</si>
  <si>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</si>
  <si>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</si>
  <si>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</si>
  <si>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</si>
  <si>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</si>
  <si>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</si>
  <si>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</si>
  <si>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</si>
  <si>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</si>
  <si>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</si>
  <si>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</si>
  <si>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</si>
  <si>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</si>
  <si>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</si>
  <si>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</si>
  <si>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</si>
  <si>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</si>
  <si>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</si>
  <si>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</si>
  <si>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</si>
  <si>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</si>
  <si>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</si>
  <si>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</si>
  <si>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</si>
  <si>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</si>
  <si>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</si>
  <si>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</si>
  <si>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</si>
  <si>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</si>
  <si>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</si>
  <si>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</si>
  <si>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</si>
  <si>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</si>
  <si>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</si>
  <si>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</si>
  <si>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</si>
  <si>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</si>
  <si>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</si>
  <si>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</si>
  <si>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</si>
  <si>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</si>
  <si>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</si>
  <si>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</si>
  <si>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</si>
  <si>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</si>
  <si>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</si>
  <si>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</si>
  <si>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</si>
  <si>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</si>
  <si>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</si>
  <si>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</si>
  <si>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</si>
  <si>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</si>
  <si>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</si>
  <si>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</si>
  <si>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</si>
  <si>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</si>
  <si>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</si>
  <si>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</si>
  <si>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</si>
  <si>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</si>
  <si>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</si>
  <si>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</si>
  <si>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</si>
  <si>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</si>
  <si>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</si>
  <si>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</si>
  <si>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</si>
  <si>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</si>
  <si>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</si>
  <si>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</si>
  <si>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</si>
  <si>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</si>
  <si>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</si>
  <si>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</si>
  <si>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</si>
  <si>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</si>
  <si>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</si>
  <si>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</si>
  <si>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</si>
  <si>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</si>
  <si>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</si>
  <si>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</si>
  <si>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</si>
  <si>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</si>
  <si>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</si>
  <si>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</si>
  <si>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</si>
  <si>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</si>
  <si>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</si>
  <si>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</si>
  <si>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</si>
  <si>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</si>
  <si>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</si>
  <si>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</si>
  <si>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</si>
  <si>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</si>
  <si>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</si>
  <si>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</si>
  <si>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</si>
  <si>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</si>
  <si>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</si>
  <si>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</si>
  <si>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</si>
  <si>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</si>
  <si>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</si>
  <si>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</si>
  <si>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</si>
  <si>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</si>
  <si>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</si>
  <si>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</si>
  <si>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</si>
  <si>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</si>
  <si>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</si>
  <si>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</si>
  <si>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</si>
  <si>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</si>
  <si>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</si>
  <si>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</si>
  <si>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</si>
  <si>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</si>
  <si>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</si>
  <si>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</si>
  <si>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</si>
  <si>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</si>
  <si>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</si>
  <si>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</si>
  <si>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</si>
  <si>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</si>
  <si>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</si>
  <si>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</si>
  <si>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</si>
  <si>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</si>
  <si>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</si>
  <si>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</si>
  <si>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</si>
  <si>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</si>
  <si>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</si>
  <si>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</si>
  <si>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</si>
  <si>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</si>
  <si>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</si>
  <si>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</si>
  <si>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</si>
  <si>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</si>
  <si>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</si>
  <si>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</si>
  <si>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</si>
  <si>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</si>
  <si>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</si>
  <si>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</si>
  <si>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</si>
  <si>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</si>
  <si>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</si>
  <si>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</si>
  <si>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</si>
  <si>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</si>
  <si>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</si>
  <si>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</si>
  <si>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</si>
  <si>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</si>
  <si>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</si>
  <si>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</si>
  <si>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</si>
  <si>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</si>
  <si>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</si>
  <si>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</si>
  <si>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</si>
  <si>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</si>
  <si>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</si>
  <si>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</si>
  <si>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</si>
  <si>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</si>
  <si>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</si>
  <si>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</si>
  <si>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</si>
  <si>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</si>
  <si>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</si>
  <si>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</si>
  <si>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</si>
  <si>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</si>
  <si>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</si>
  <si>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</si>
  <si>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</si>
  <si>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</si>
  <si>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</si>
  <si>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</si>
  <si>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</si>
  <si>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</si>
  <si>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</si>
  <si>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</si>
  <si>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</si>
  <si>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</si>
  <si>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</si>
  <si>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</si>
  <si>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</si>
  <si>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</si>
  <si>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</si>
  <si>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</si>
  <si>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</si>
  <si>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</si>
  <si>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</si>
  <si>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</si>
  <si>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</si>
  <si>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</si>
  <si>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</si>
  <si>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</si>
  <si>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</si>
  <si>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</si>
  <si>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</si>
  <si>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</si>
  <si>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</si>
  <si>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</si>
  <si>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</si>
  <si>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</si>
  <si>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</si>
  <si>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</si>
  <si>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</si>
  <si>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</si>
  <si>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</si>
  <si>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</si>
  <si>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</si>
  <si>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</si>
  <si>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</si>
  <si>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</si>
  <si>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</si>
  <si>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</si>
  <si>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</si>
  <si>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</si>
  <si>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</si>
  <si>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</si>
  <si>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</si>
  <si>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</si>
  <si>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</si>
  <si>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</si>
  <si>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</si>
  <si>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</si>
  <si>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</si>
  <si>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</si>
  <si>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</si>
  <si>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</si>
  <si>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</si>
  <si>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</si>
  <si>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</si>
  <si>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</si>
  <si>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</si>
  <si>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</si>
  <si>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</si>
  <si>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</si>
  <si>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</si>
  <si>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</si>
  <si>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</si>
  <si>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</si>
  <si>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</si>
  <si>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</si>
  <si>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</si>
  <si>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</si>
  <si>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</si>
  <si>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</si>
  <si>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</si>
  <si>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</si>
  <si>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</si>
  <si>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</si>
  <si>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</si>
  <si>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</si>
  <si>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</si>
  <si>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</si>
  <si>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</si>
  <si>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</si>
  <si>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</si>
  <si>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</si>
  <si>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</si>
  <si>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</si>
  <si>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</si>
  <si>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</si>
  <si>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</si>
  <si>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</si>
  <si>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</si>
  <si>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</si>
  <si>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</si>
  <si>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</si>
  <si>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</si>
  <si>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</si>
  <si>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</si>
  <si>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</si>
  <si>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</si>
  <si>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</si>
  <si>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</si>
  <si>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</si>
  <si>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</si>
  <si>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</si>
  <si>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</si>
  <si>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</si>
  <si>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</si>
  <si>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</si>
  <si>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</si>
  <si>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</si>
  <si>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</si>
  <si>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</si>
  <si>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</si>
  <si>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</si>
  <si>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</si>
  <si>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</si>
  <si>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</si>
  <si>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</si>
  <si>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</si>
  <si>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</si>
  <si>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</si>
  <si>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</si>
  <si>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</si>
  <si>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</si>
  <si>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</si>
  <si>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</si>
  <si>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</si>
  <si>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</si>
  <si>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</si>
  <si>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</si>
  <si>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</si>
  <si>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</si>
  <si>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</si>
  <si>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</si>
  <si>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</si>
  <si>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</si>
  <si>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</si>
  <si>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</si>
  <si>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</si>
  <si>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</si>
  <si>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</si>
  <si>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</si>
  <si>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</si>
  <si>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</si>
  <si>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</si>
  <si>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</si>
  <si>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</si>
  <si>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</si>
  <si>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</si>
  <si>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</si>
  <si>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</si>
  <si>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</si>
  <si>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</si>
  <si>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</si>
  <si>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</si>
  <si>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</si>
  <si>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</si>
  <si>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</si>
  <si>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</si>
  <si>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</si>
  <si>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</si>
  <si>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</si>
  <si>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</si>
  <si>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</si>
  <si>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</si>
  <si>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</si>
  <si>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</si>
  <si>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</si>
  <si>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</si>
  <si>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</si>
  <si>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</si>
  <si>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</si>
  <si>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</si>
  <si>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</si>
  <si>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</si>
  <si>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</si>
  <si>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</si>
  <si>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</si>
  <si>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</si>
  <si>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</si>
  <si>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</si>
  <si>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</si>
  <si>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</si>
  <si>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</si>
  <si>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</si>
  <si>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</si>
  <si>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</si>
  <si>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</si>
  <si>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</si>
  <si>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</si>
  <si>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</si>
  <si>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</si>
  <si>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</si>
  <si>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</si>
  <si>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</si>
  <si>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</si>
  <si>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</si>
  <si>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</si>
  <si>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</si>
  <si>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</si>
  <si>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</si>
  <si>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</si>
  <si>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</si>
  <si>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</si>
  <si>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</si>
  <si>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</si>
  <si>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</si>
  <si>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</si>
  <si>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</si>
  <si>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</si>
  <si>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</si>
  <si>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</si>
  <si>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</si>
  <si>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</si>
  <si>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</si>
  <si>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</si>
  <si>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</si>
  <si>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</si>
  <si>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</si>
  <si>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</si>
  <si>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</si>
  <si>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</si>
  <si>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</si>
  <si>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</si>
  <si>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</si>
  <si>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</si>
  <si>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</si>
  <si>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</si>
  <si>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</si>
  <si>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</si>
  <si>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</si>
  <si>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</si>
  <si>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</si>
  <si>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</si>
  <si>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</si>
  <si>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</si>
  <si>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</si>
  <si>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</si>
  <si>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</si>
  <si>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</si>
  <si>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</si>
  <si>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</si>
  <si>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</si>
  <si>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</si>
  <si>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</si>
  <si>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</si>
  <si>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</si>
  <si>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</si>
  <si>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</si>
  <si>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</si>
  <si>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</si>
  <si>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</si>
  <si>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</si>
  <si>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</si>
  <si>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</si>
  <si>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</si>
  <si>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</si>
  <si>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</si>
  <si>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</si>
  <si>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</si>
  <si>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</si>
  <si>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</si>
  <si>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</si>
  <si>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</si>
  <si>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</si>
  <si>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</si>
  <si>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</si>
  <si>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</si>
  <si>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</si>
  <si>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</si>
  <si>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</si>
  <si>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</si>
  <si>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</si>
  <si>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</si>
  <si>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</si>
  <si>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</si>
  <si>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</si>
  <si>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</si>
  <si>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</si>
  <si>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</si>
  <si>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</si>
  <si>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</si>
  <si>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</si>
  <si>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</si>
  <si>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</si>
  <si>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</si>
  <si>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</si>
  <si>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</si>
  <si>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</si>
  <si>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</si>
  <si>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</si>
  <si>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</si>
  <si>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</si>
  <si>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</si>
  <si>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</si>
  <si>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</si>
  <si>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</si>
  <si>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</si>
  <si>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</si>
  <si>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</si>
  <si>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</si>
  <si>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</si>
  <si>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</si>
  <si>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</si>
  <si>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</si>
  <si>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</si>
  <si>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</si>
  <si>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</si>
  <si>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</si>
  <si>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</si>
  <si>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</si>
  <si>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</si>
  <si>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</si>
  <si>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</si>
  <si>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</si>
  <si>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</si>
  <si>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</si>
  <si>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</si>
  <si>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</si>
  <si>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</si>
  <si>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</si>
  <si>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</si>
  <si>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</si>
  <si>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</si>
  <si>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</si>
  <si>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</si>
  <si>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</si>
  <si>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</si>
  <si>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</si>
  <si>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</si>
  <si>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</si>
  <si>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</si>
  <si>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</si>
  <si>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</si>
  <si>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</si>
  <si>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</si>
  <si>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</si>
  <si>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</si>
  <si>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</si>
  <si>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</si>
  <si>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</si>
  <si>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</si>
  <si>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</si>
  <si>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</si>
  <si>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</si>
  <si>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</si>
  <si>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</si>
  <si>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</si>
  <si>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</si>
  <si>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</si>
  <si>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</si>
  <si>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</si>
  <si>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</si>
  <si>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</si>
  <si>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</si>
  <si>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</si>
  <si>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</si>
  <si>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</si>
  <si>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</si>
  <si>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</si>
  <si>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</si>
  <si>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</si>
  <si>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</si>
  <si>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</si>
  <si>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</si>
  <si>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</si>
  <si>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</si>
  <si>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</si>
  <si>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</si>
  <si>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</si>
  <si>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</si>
  <si>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</si>
  <si>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</si>
  <si>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</si>
  <si>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</si>
  <si>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</si>
  <si>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</si>
  <si>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</si>
  <si>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</si>
  <si>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</si>
  <si>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</si>
  <si>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</si>
  <si>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</si>
  <si>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</si>
  <si>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</si>
  <si>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</si>
  <si>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</si>
  <si>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</si>
  <si>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</si>
  <si>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</si>
  <si>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</si>
  <si>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</si>
  <si>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</si>
  <si>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</si>
  <si>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</si>
  <si>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</si>
  <si>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</si>
  <si>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</si>
  <si>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</si>
  <si>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</si>
  <si>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</si>
  <si>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</si>
  <si>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</si>
  <si>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</si>
  <si>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</si>
  <si>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</si>
  <si>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</si>
  <si>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</si>
  <si>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</si>
  <si>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</si>
  <si>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</si>
  <si>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</si>
  <si>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</si>
  <si>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</si>
  <si>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</si>
  <si>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</si>
  <si>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</si>
  <si>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</si>
  <si>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</si>
  <si>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</si>
  <si>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</si>
  <si>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</si>
  <si>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</si>
  <si>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</si>
  <si>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</si>
  <si>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</si>
  <si>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</si>
  <si>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</si>
  <si>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</si>
  <si>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</si>
  <si>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</si>
  <si>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</si>
  <si>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</si>
  <si>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</si>
  <si>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</si>
  <si>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</si>
  <si>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</si>
  <si>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</si>
  <si>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</si>
  <si>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</si>
  <si>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</si>
  <si>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</si>
  <si>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</si>
  <si>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</si>
  <si>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</si>
  <si>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</si>
  <si>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</si>
  <si>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</si>
  <si>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</si>
  <si>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</si>
  <si>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</si>
  <si>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</si>
  <si>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</si>
  <si>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</si>
  <si>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</si>
  <si>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</si>
  <si>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</si>
  <si>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</si>
  <si>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</si>
  <si>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</si>
  <si>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</si>
  <si>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</si>
  <si>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</si>
  <si>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</si>
  <si>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</si>
  <si>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</si>
  <si>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</si>
  <si>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</si>
  <si>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</si>
  <si>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</si>
  <si>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</si>
  <si>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</si>
  <si>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</si>
  <si>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</si>
  <si>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</si>
  <si>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</si>
  <si>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</si>
  <si>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</si>
  <si>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</si>
  <si>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</si>
  <si>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</si>
  <si>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</si>
  <si>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</si>
  <si>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</si>
  <si>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</si>
  <si>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</si>
  <si>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</si>
  <si>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</si>
  <si>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</si>
  <si>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</si>
  <si>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</si>
  <si>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</si>
  <si>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</si>
  <si>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</si>
  <si>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</si>
  <si>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</si>
  <si>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</si>
  <si>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</si>
  <si>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</si>
  <si>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</si>
  <si>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</si>
  <si>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</si>
  <si>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</si>
  <si>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</si>
  <si>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</si>
  <si>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</si>
  <si>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</si>
  <si>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</si>
  <si>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</si>
  <si>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</si>
  <si>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</si>
  <si>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</si>
  <si>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</si>
  <si>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</si>
  <si>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</si>
  <si>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</si>
  <si>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</si>
  <si>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</si>
  <si>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</si>
  <si>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</si>
  <si>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</si>
  <si>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</si>
  <si>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</si>
  <si>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</si>
  <si>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</si>
  <si>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</si>
  <si>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</si>
  <si>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</si>
  <si>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</si>
  <si>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</si>
  <si>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</si>
  <si>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</si>
  <si>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</si>
  <si>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</si>
  <si>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</si>
  <si>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</si>
  <si>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</si>
  <si>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</si>
  <si>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</si>
  <si>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</si>
  <si>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</si>
  <si>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</si>
  <si>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</si>
  <si>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</si>
  <si>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</si>
  <si>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</si>
  <si>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</si>
  <si>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</si>
  <si>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</si>
  <si>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</si>
  <si>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</si>
  <si>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</si>
  <si>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</si>
  <si>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</si>
  <si>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</si>
  <si>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</si>
  <si>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</si>
  <si>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</si>
  <si>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</si>
  <si>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</si>
  <si>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</si>
  <si>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</si>
  <si>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</si>
  <si>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</si>
  <si>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</si>
  <si>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</si>
  <si>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</si>
  <si>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</si>
  <si>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</si>
  <si>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</si>
  <si>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</si>
  <si>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</si>
  <si>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</si>
  <si>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</si>
  <si>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</si>
  <si>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</si>
  <si>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</si>
  <si>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</si>
  <si>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</si>
  <si>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</si>
  <si>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</si>
  <si>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</si>
  <si>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</si>
  <si>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</si>
  <si>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</si>
  <si>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</si>
  <si>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</si>
  <si>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</si>
  <si>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</si>
  <si>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</si>
  <si>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</si>
  <si>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</si>
  <si>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</si>
  <si>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</si>
  <si>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</si>
  <si>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</si>
  <si>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</si>
  <si>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</si>
  <si>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</si>
  <si>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</si>
  <si>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</si>
  <si>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</si>
  <si>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</si>
  <si>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</si>
  <si>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</si>
  <si>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</si>
  <si>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</si>
  <si>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</si>
  <si>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</si>
  <si>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</si>
  <si>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</si>
  <si>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</si>
  <si>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</si>
  <si>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</si>
  <si>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</si>
  <si>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</si>
  <si>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</si>
  <si>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</si>
  <si>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</si>
  <si>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</si>
  <si>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</si>
  <si>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</si>
  <si>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</si>
  <si>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</si>
  <si>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</si>
  <si>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</si>
  <si>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</si>
  <si>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</si>
  <si>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</si>
  <si>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</si>
  <si>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</si>
  <si>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</si>
  <si>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</si>
  <si>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</si>
  <si>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</si>
  <si>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</si>
  <si>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</si>
  <si>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</si>
  <si>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</si>
  <si>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</si>
  <si>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</si>
  <si>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</si>
  <si>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</si>
  <si>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</si>
  <si>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</si>
  <si>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</si>
  <si>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</si>
  <si>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</si>
  <si>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</si>
  <si>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</si>
  <si>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</si>
  <si>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</si>
  <si>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</si>
  <si>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</si>
  <si>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</si>
  <si>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</si>
  <si>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</si>
  <si>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</si>
  <si>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</si>
  <si>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</si>
  <si>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</si>
  <si>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</si>
  <si>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</si>
  <si>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</si>
  <si>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</si>
  <si>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</si>
  <si>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</si>
  <si>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</si>
  <si>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</si>
  <si>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</si>
  <si>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</si>
  <si>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</si>
  <si>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</si>
  <si>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</si>
  <si>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</si>
  <si>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</si>
  <si>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</si>
  <si>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</si>
  <si>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</si>
  <si>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</si>
  <si>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</si>
  <si>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</si>
  <si>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</si>
  <si>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</si>
  <si>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</si>
  <si>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</si>
  <si>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</si>
  <si>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</si>
  <si>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</si>
  <si>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</si>
  <si>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</si>
  <si>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</si>
  <si>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</si>
  <si>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</si>
  <si>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</si>
  <si>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</si>
  <si>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</si>
  <si>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</si>
  <si>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</si>
  <si>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</si>
  <si>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</si>
  <si>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</si>
  <si>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</si>
  <si>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</si>
  <si>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</si>
  <si>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</si>
  <si>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</si>
  <si>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</si>
  <si>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</si>
  <si>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</si>
  <si>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</si>
  <si>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</si>
  <si>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</si>
  <si>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</si>
  <si>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</si>
  <si>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</si>
  <si>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</si>
  <si>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</si>
  <si>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</si>
  <si>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</si>
  <si>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</si>
  <si>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</si>
  <si>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</si>
  <si>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</si>
  <si>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</si>
  <si>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</si>
  <si>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</si>
  <si>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</si>
  <si>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</si>
  <si>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</si>
  <si>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</si>
  <si>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</si>
  <si>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</si>
  <si>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</si>
  <si>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</si>
  <si>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</si>
  <si>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</si>
  <si>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</si>
  <si>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</si>
  <si>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</si>
  <si>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</si>
  <si>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</si>
  <si>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</si>
  <si>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</si>
  <si>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</si>
  <si>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</si>
  <si>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</si>
  <si>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</si>
  <si>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</si>
  <si>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</si>
  <si>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</si>
  <si>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</si>
  <si>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</si>
  <si>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</si>
  <si>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</si>
  <si>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</si>
  <si>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</si>
  <si>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</si>
  <si>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</si>
  <si>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</si>
  <si>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</si>
  <si>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</si>
  <si>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</si>
  <si>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</si>
  <si>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</si>
  <si>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</si>
  <si>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</si>
  <si>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</si>
  <si>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</si>
  <si>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</si>
  <si>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</si>
  <si>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</si>
  <si>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</si>
  <si>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</si>
  <si>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</si>
  <si>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</si>
  <si>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</si>
  <si>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</si>
  <si>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</si>
  <si>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</si>
  <si>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</si>
  <si>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</si>
  <si>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</si>
  <si>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</si>
  <si>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</si>
  <si>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</si>
  <si>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</si>
  <si>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</si>
  <si>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</si>
  <si>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</si>
  <si>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</si>
  <si>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</si>
  <si>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</si>
  <si>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</si>
  <si>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</si>
  <si>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</si>
  <si>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</si>
  <si>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</si>
  <si>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</si>
  <si>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</si>
  <si>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</si>
  <si>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</si>
  <si>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</si>
  <si>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</si>
  <si>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</si>
  <si>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</si>
  <si>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</si>
  <si>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</si>
  <si>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</si>
  <si>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</si>
  <si>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</si>
  <si>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</si>
  <si>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</si>
  <si>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</si>
  <si>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</si>
  <si>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</si>
  <si>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</si>
  <si>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</si>
  <si>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</si>
  <si>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</si>
  <si>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</si>
  <si>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</si>
  <si>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</si>
  <si>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</si>
  <si>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</si>
  <si>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</si>
  <si>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</si>
  <si>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</si>
  <si>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</si>
  <si>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</si>
  <si>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</si>
  <si>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</si>
  <si>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</si>
  <si>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</si>
  <si>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</si>
  <si>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</si>
  <si>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</si>
  <si>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</si>
  <si>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</si>
  <si>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</si>
  <si>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</si>
  <si>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</si>
  <si>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</si>
  <si>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</si>
  <si>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</si>
  <si>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</si>
  <si>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</si>
  <si>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</si>
  <si>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</si>
  <si>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</si>
  <si>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</si>
  <si>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</si>
  <si>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</si>
  <si>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</si>
  <si>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</si>
  <si>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</si>
  <si>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</si>
  <si>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</si>
  <si>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</si>
  <si>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</si>
  <si>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</si>
  <si>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</si>
  <si>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</si>
  <si>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</si>
  <si>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</si>
  <si>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</si>
  <si>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</si>
  <si>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</si>
  <si>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</si>
  <si>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</si>
  <si>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</si>
  <si>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</si>
  <si>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</si>
  <si>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</si>
  <si>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</si>
  <si>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</si>
  <si>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</si>
  <si>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</si>
  <si>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</si>
  <si>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</si>
  <si>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</si>
  <si>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</si>
  <si>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</si>
  <si>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</si>
  <si>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</si>
  <si>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</si>
  <si>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</si>
  <si>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</si>
  <si>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</si>
  <si>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</si>
  <si>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</si>
  <si>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</si>
  <si>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</si>
  <si>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</si>
  <si>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</si>
  <si>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</si>
  <si>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</si>
  <si>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</si>
  <si>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</si>
  <si>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</si>
  <si>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</si>
  <si>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</si>
  <si>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</si>
  <si>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</si>
  <si>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</si>
  <si>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</si>
  <si>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</si>
  <si>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</si>
  <si>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</si>
  <si>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</si>
  <si>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</si>
  <si>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</si>
  <si>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</si>
  <si>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</si>
  <si>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</si>
  <si>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</si>
  <si>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</si>
  <si>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</si>
  <si>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</si>
  <si>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</si>
  <si>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</si>
  <si>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</si>
  <si>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</si>
  <si>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</si>
  <si>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</si>
  <si>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</si>
  <si>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</si>
  <si>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</si>
  <si>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</si>
  <si>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</si>
  <si>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</si>
  <si>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</si>
  <si>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</si>
  <si>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</si>
  <si>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</si>
  <si>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</si>
  <si>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</si>
  <si>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</si>
  <si>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</si>
  <si>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</si>
  <si>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</si>
  <si>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</si>
  <si>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</si>
  <si>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</si>
  <si>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</si>
  <si>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</si>
  <si>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</si>
  <si>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</si>
  <si>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</si>
  <si>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</si>
  <si>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</si>
  <si>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</si>
  <si>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</si>
  <si>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</si>
  <si>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</si>
  <si>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</si>
  <si>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</si>
  <si>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</si>
  <si>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</si>
  <si>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</si>
  <si>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</si>
  <si>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</si>
  <si>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</si>
  <si>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</si>
  <si>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</si>
  <si>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</si>
  <si>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</si>
  <si>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</si>
  <si>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</si>
  <si>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</si>
  <si>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</si>
  <si>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</si>
  <si>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</si>
  <si>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</si>
  <si>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</si>
  <si>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</si>
  <si>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</si>
  <si>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</si>
  <si>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</si>
  <si>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</si>
  <si>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</si>
  <si>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</si>
  <si>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</si>
  <si>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</si>
  <si>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</si>
  <si>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</si>
  <si>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</si>
  <si>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</si>
  <si>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</si>
  <si>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</si>
  <si>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</si>
  <si>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</si>
  <si>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</si>
  <si>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</si>
  <si>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</si>
  <si>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</si>
  <si>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</si>
  <si>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</si>
  <si>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</si>
  <si>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</si>
  <si>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</si>
  <si>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</si>
  <si>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</si>
  <si>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</si>
  <si>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</si>
  <si>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</si>
  <si>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</si>
  <si>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</si>
  <si>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</si>
  <si>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</si>
  <si>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</si>
  <si>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</si>
  <si>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</si>
  <si>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</si>
  <si>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</si>
  <si>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</si>
  <si>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</si>
  <si>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</si>
  <si>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</si>
  <si>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</si>
  <si>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</si>
  <si>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</si>
  <si>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</si>
  <si>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</si>
  <si>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</si>
  <si>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</si>
  <si>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</si>
  <si>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</si>
  <si>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</si>
  <si>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</si>
  <si>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</si>
  <si>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</si>
  <si>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</si>
  <si>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</si>
  <si>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</si>
  <si>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</si>
  <si>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</si>
  <si>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</si>
  <si>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</si>
  <si>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</si>
  <si>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</si>
  <si>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</si>
  <si>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</si>
  <si>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</si>
  <si>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</si>
  <si>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</si>
  <si>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</si>
  <si>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</si>
  <si>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</si>
  <si>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</si>
  <si>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</si>
  <si>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</si>
  <si>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</si>
  <si>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</si>
  <si>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</si>
  <si>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</si>
  <si>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</si>
  <si>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</si>
  <si>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</si>
  <si>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</si>
  <si>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</si>
  <si>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</si>
  <si>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</si>
  <si>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</si>
  <si>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</si>
  <si>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</si>
  <si>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</si>
  <si>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</si>
  <si>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</si>
  <si>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</si>
  <si>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</si>
  <si>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</si>
  <si>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</si>
  <si>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</si>
  <si>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</si>
  <si>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</si>
  <si>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</si>
  <si>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</si>
  <si>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</si>
  <si>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</si>
  <si>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</si>
  <si>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</si>
  <si>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</si>
  <si>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</si>
  <si>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</si>
  <si>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</si>
  <si>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</si>
  <si>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</si>
  <si>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</si>
  <si>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</si>
  <si>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</si>
  <si>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</si>
  <si>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</si>
  <si>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</si>
  <si>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</si>
  <si>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</si>
  <si>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</si>
  <si>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</si>
  <si>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</si>
  <si>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</si>
  <si>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</si>
  <si>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</si>
  <si>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</si>
  <si>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</si>
  <si>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</si>
  <si>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</si>
  <si>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</si>
  <si>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</si>
  <si>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</si>
  <si>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</si>
  <si>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</si>
  <si>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</si>
  <si>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</si>
  <si>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</si>
  <si>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</si>
  <si>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</si>
  <si>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</si>
  <si>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</si>
  <si>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</si>
  <si>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</si>
  <si>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</si>
  <si>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</si>
  <si>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</si>
  <si>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</si>
  <si>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</si>
  <si>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</si>
  <si>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</si>
  <si>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</si>
  <si>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</si>
  <si>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</si>
  <si>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</si>
  <si>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</si>
  <si>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</si>
  <si>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</si>
  <si>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</si>
  <si>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</si>
  <si>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</si>
  <si>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</si>
  <si>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</si>
  <si>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</si>
  <si>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</si>
  <si>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</si>
  <si>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</si>
  <si>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</si>
  <si>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</si>
  <si>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</si>
  <si>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</si>
  <si>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</si>
  <si>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</si>
  <si>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</si>
  <si>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</si>
  <si>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</si>
  <si>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</si>
  <si>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</si>
  <si>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</si>
  <si>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</si>
  <si>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</si>
  <si>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</si>
  <si>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</si>
  <si>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</si>
  <si>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</si>
  <si>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</si>
  <si>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</si>
  <si>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</si>
  <si>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</si>
  <si>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</si>
  <si>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</si>
  <si>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</si>
  <si>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</si>
  <si>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</si>
  <si>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</si>
  <si>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</si>
  <si>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</si>
  <si>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</si>
  <si>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</si>
  <si>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</si>
  <si>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</si>
  <si>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</si>
  <si>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</si>
  <si>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</si>
  <si>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</si>
  <si>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</si>
  <si>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</si>
  <si>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</si>
  <si>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</si>
  <si>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</si>
  <si>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</si>
  <si>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</si>
  <si>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</si>
  <si>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</si>
  <si>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</si>
  <si>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</si>
  <si>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</si>
  <si>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</si>
  <si>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</si>
  <si>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</si>
  <si>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</si>
  <si>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</si>
  <si>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</si>
  <si>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</si>
  <si>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</si>
  <si>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</si>
  <si>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</si>
  <si>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</si>
  <si>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</si>
  <si>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</si>
  <si>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</si>
  <si>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</si>
  <si>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</si>
  <si>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</si>
  <si>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</si>
  <si>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</si>
  <si>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</si>
  <si>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</si>
  <si>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</si>
  <si>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</si>
  <si>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</si>
  <si>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</si>
  <si>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</si>
  <si>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</si>
  <si>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</si>
  <si>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</si>
  <si>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</si>
  <si>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</si>
  <si>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</si>
  <si>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</si>
  <si>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</si>
  <si>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</si>
  <si>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</si>
  <si>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</si>
  <si>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</si>
  <si>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</si>
  <si>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</si>
  <si>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</si>
  <si>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</si>
  <si>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</si>
  <si>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</si>
  <si>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</si>
  <si>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</si>
  <si>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</si>
  <si>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</si>
  <si>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</si>
  <si>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</si>
  <si>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</si>
  <si>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</si>
  <si>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</si>
  <si>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</si>
  <si>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</si>
  <si>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</si>
  <si>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</si>
  <si>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</si>
  <si>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</si>
  <si>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</si>
  <si>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</si>
  <si>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</si>
  <si>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</si>
  <si>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</si>
  <si>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</si>
  <si>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</si>
  <si>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</si>
  <si>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</si>
  <si>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</si>
  <si>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</si>
  <si>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</si>
  <si>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</si>
  <si>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</si>
  <si>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</si>
  <si>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</si>
  <si>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</si>
  <si>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</si>
  <si>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</si>
  <si>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</si>
  <si>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</si>
  <si>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</si>
  <si>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</si>
  <si>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</si>
  <si>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</si>
  <si>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</si>
  <si>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</si>
  <si>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</si>
  <si>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</si>
  <si>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</si>
  <si>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</si>
  <si>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</si>
  <si>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</si>
  <si>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</si>
  <si>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</si>
  <si>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</si>
  <si>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</si>
  <si>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</si>
  <si>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</si>
  <si>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</si>
  <si>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</si>
  <si>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</si>
  <si>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</si>
  <si>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</si>
  <si>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</si>
  <si>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</si>
  <si>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</si>
  <si>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</si>
  <si>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</si>
  <si>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</si>
  <si>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</si>
  <si>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</si>
  <si>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</si>
  <si>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</si>
  <si>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</si>
  <si>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</si>
  <si>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</si>
  <si>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</si>
  <si>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</si>
  <si>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</si>
  <si>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</si>
  <si>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</si>
  <si>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</si>
  <si>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</si>
  <si>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</si>
  <si>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</si>
  <si>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</si>
  <si>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</si>
  <si>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</si>
  <si>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</si>
  <si>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</si>
  <si>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</si>
  <si>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</si>
  <si>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</si>
  <si>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</si>
  <si>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</si>
  <si>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</si>
  <si>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</si>
  <si>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</si>
  <si>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</si>
  <si>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</si>
  <si>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</si>
  <si>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</si>
  <si>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</si>
  <si>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</si>
  <si>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</si>
  <si>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</si>
  <si>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</si>
  <si>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</si>
  <si>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</si>
  <si>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</si>
  <si>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</si>
  <si>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</si>
  <si>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</si>
  <si>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</si>
  <si>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</si>
  <si>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</si>
  <si>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</si>
  <si>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</si>
  <si>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</si>
  <si>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</si>
  <si>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</si>
  <si>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</si>
  <si>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</si>
  <si>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</si>
  <si>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</si>
  <si>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</si>
  <si>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</si>
  <si>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</si>
  <si>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</si>
  <si>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</si>
  <si>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</si>
  <si>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</si>
  <si>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</si>
  <si>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</si>
  <si>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</si>
  <si>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</si>
  <si>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</si>
  <si>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</si>
  <si>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</si>
  <si>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</si>
  <si>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</si>
  <si>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</si>
  <si>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</si>
  <si>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</si>
  <si>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</si>
  <si>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</si>
  <si>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</si>
  <si>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</si>
  <si>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</si>
  <si>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</si>
  <si>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</si>
  <si>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</si>
  <si>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</si>
  <si>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</si>
  <si>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</si>
  <si>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</si>
  <si>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</si>
  <si>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</si>
  <si>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</si>
  <si>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</si>
  <si>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</si>
  <si>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</si>
  <si>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</si>
  <si>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</si>
  <si>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</si>
  <si>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</si>
  <si>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</si>
  <si>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</si>
  <si>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</si>
  <si>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</si>
  <si>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</si>
  <si>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</si>
  <si>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</si>
  <si>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</si>
  <si>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</si>
  <si>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</si>
  <si>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</si>
  <si>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</si>
  <si>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</si>
  <si>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</si>
  <si>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</si>
  <si>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</si>
  <si>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</si>
  <si>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</si>
  <si>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</si>
  <si>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</si>
  <si>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</si>
  <si>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</si>
  <si>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</si>
  <si>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</si>
  <si>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</si>
  <si>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</si>
  <si>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</si>
  <si>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</si>
  <si>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</si>
  <si>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</si>
  <si>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</si>
  <si>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</si>
  <si>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</si>
  <si>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</si>
  <si>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</si>
  <si>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</si>
  <si>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</si>
  <si>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</si>
  <si>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</si>
  <si>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</si>
  <si>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</si>
  <si>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</si>
  <si>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</si>
  <si>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</si>
  <si>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</si>
  <si>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</si>
  <si>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</si>
  <si>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</si>
  <si>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</si>
  <si>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</si>
  <si>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</si>
  <si>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</si>
  <si>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</si>
  <si>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</si>
  <si>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</si>
  <si>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</si>
  <si>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</si>
  <si>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</si>
  <si>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</si>
  <si>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</si>
  <si>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</si>
  <si>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</si>
  <si>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</si>
  <si>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</si>
  <si>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</si>
  <si>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</si>
  <si>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</si>
  <si>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</si>
  <si>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</si>
  <si>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</si>
  <si>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</si>
  <si>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</si>
  <si>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</si>
  <si>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</si>
  <si>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</si>
  <si>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</si>
  <si>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</si>
  <si>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</si>
  <si>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</si>
  <si>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</si>
  <si>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</si>
  <si>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</si>
  <si>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</si>
  <si>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</si>
  <si>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</si>
  <si>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</si>
  <si>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</si>
  <si>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</si>
  <si>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</si>
  <si>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</si>
  <si>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</si>
  <si>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</si>
  <si>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</si>
  <si>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</si>
  <si>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</si>
  <si>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</si>
  <si>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</si>
  <si>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</si>
  <si>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</si>
  <si>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</si>
  <si>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</si>
  <si>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</si>
  <si>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</si>
  <si>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</si>
  <si>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</si>
  <si>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</si>
  <si>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</si>
  <si>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</si>
  <si>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</si>
  <si>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</si>
  <si>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</si>
  <si>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</si>
  <si>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</si>
  <si>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</si>
  <si>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</si>
  <si>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</si>
  <si>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</si>
  <si>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</si>
  <si>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</si>
  <si>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</si>
  <si>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</si>
  <si>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</si>
  <si>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</si>
  <si>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</si>
  <si>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</si>
  <si>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</si>
  <si>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</si>
  <si>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</si>
  <si>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</si>
  <si>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</si>
  <si>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</si>
  <si>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</si>
  <si>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</si>
  <si>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</si>
  <si>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</si>
  <si>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</si>
  <si>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</si>
  <si>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</si>
  <si>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</si>
  <si>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</si>
  <si>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</si>
  <si>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</si>
  <si>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</si>
  <si>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</si>
  <si>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</si>
  <si>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</si>
  <si>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</si>
  <si>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</si>
  <si>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</si>
  <si>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</si>
  <si>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</si>
  <si>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</si>
  <si>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</si>
  <si>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</si>
  <si>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</si>
  <si>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</si>
  <si>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</si>
  <si>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</si>
  <si>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</si>
  <si>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</si>
  <si>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</si>
  <si>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</si>
  <si>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</si>
  <si>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</si>
  <si>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</si>
  <si>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</si>
  <si>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</si>
  <si>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</si>
  <si>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</si>
  <si>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</si>
  <si>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</si>
  <si>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</si>
  <si>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</si>
  <si>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</si>
  <si>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</si>
  <si>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</si>
  <si>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</si>
  <si>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</si>
  <si>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</si>
  <si>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</si>
  <si>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</si>
  <si>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</si>
  <si>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</si>
  <si>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</si>
  <si>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</si>
  <si>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</si>
  <si>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</si>
  <si>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</si>
  <si>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</si>
  <si>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</si>
  <si>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</si>
  <si>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</si>
  <si>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</si>
  <si>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</si>
  <si>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</si>
  <si>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</si>
  <si>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</si>
  <si>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</si>
  <si>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</si>
  <si>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</si>
  <si>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</si>
  <si>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</si>
  <si>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</si>
  <si>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</si>
  <si>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</si>
  <si>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</si>
  <si>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</si>
  <si>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</si>
  <si>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</si>
  <si>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</si>
  <si>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</si>
  <si>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</si>
  <si>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</si>
  <si>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</si>
  <si>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</si>
  <si>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</si>
  <si>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</si>
  <si>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</si>
  <si>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</si>
  <si>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</si>
  <si>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</si>
  <si>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</si>
  <si>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</si>
  <si>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</si>
  <si>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</si>
  <si>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</si>
  <si>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</si>
  <si>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</si>
  <si>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</si>
  <si>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</si>
  <si>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</si>
  <si>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</si>
  <si>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</si>
  <si>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</si>
  <si>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</si>
  <si>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</si>
  <si>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</si>
  <si>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</si>
  <si>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</si>
  <si>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</si>
  <si>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</si>
  <si>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</si>
  <si>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</si>
  <si>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</si>
  <si>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</si>
  <si>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</si>
  <si>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</si>
  <si>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</si>
  <si>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</si>
  <si>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</si>
  <si>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</si>
  <si>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</si>
  <si>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</si>
  <si>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</si>
  <si>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</si>
  <si>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</si>
  <si>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</si>
  <si>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</si>
  <si>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</si>
  <si>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</si>
  <si>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</si>
  <si>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</si>
  <si>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</si>
  <si>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</si>
  <si>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</si>
  <si>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</si>
  <si>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</si>
  <si>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</si>
  <si>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</si>
  <si>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</si>
  <si>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</si>
  <si>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</si>
  <si>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</si>
  <si>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</si>
  <si>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</si>
  <si>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</si>
  <si>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</si>
  <si>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</si>
  <si>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</si>
  <si>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</si>
  <si>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</si>
  <si>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</si>
  <si>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</si>
  <si>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</si>
  <si>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</si>
  <si>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</si>
  <si>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</si>
  <si>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</si>
  <si>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</si>
  <si>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</si>
  <si>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</si>
  <si>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</si>
  <si>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</si>
  <si>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</si>
  <si>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</si>
  <si>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</si>
  <si>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</si>
  <si>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</si>
  <si>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</si>
  <si>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</si>
  <si>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</si>
  <si>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</si>
  <si>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</si>
  <si>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</si>
  <si>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</si>
  <si>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</si>
  <si>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</si>
  <si>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</si>
  <si>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</si>
  <si>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</si>
  <si>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</si>
  <si>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</si>
  <si>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</si>
  <si>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</si>
  <si>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</si>
  <si>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</si>
  <si>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</si>
  <si>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</si>
  <si>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</si>
  <si>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</si>
  <si>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</si>
  <si>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</si>
  <si>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</si>
  <si>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</si>
  <si>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</si>
  <si>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</si>
  <si>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</si>
  <si>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</si>
  <si>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</si>
  <si>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</si>
  <si>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</si>
  <si>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</si>
  <si>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</si>
  <si>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</si>
  <si>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</si>
  <si>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</si>
  <si>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</si>
  <si>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</si>
  <si>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</si>
  <si>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</si>
  <si>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</si>
  <si>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</si>
  <si>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</si>
  <si>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</si>
  <si>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</si>
  <si>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</si>
  <si>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</si>
  <si>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</si>
  <si>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</si>
  <si>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</si>
  <si>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</si>
  <si>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</si>
  <si>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</si>
  <si>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</si>
  <si>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</si>
  <si>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</si>
  <si>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</si>
  <si>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</si>
  <si>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</si>
  <si>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</si>
  <si>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</si>
  <si>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</si>
  <si>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</si>
  <si>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</si>
  <si>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</si>
  <si>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</si>
  <si>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</si>
  <si>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</si>
  <si>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</si>
  <si>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</si>
  <si>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</si>
  <si>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</si>
  <si>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</si>
  <si>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</si>
  <si>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</si>
  <si>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</si>
  <si>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</si>
  <si>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</si>
  <si>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</si>
  <si>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</si>
  <si>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</si>
  <si>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</si>
  <si>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</si>
  <si>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</si>
  <si>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</si>
  <si>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</si>
  <si>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</si>
  <si>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</si>
  <si>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</si>
  <si>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</si>
  <si>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</si>
  <si>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</si>
  <si>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</si>
  <si>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</si>
  <si>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</si>
  <si>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</si>
  <si>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</si>
  <si>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</si>
  <si>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</si>
  <si>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</si>
  <si>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</si>
  <si>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</si>
  <si>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</si>
  <si>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</si>
  <si>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</si>
  <si>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</si>
  <si>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</si>
  <si>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</si>
  <si>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</si>
  <si>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</si>
  <si>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</si>
  <si>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</si>
  <si>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</si>
  <si>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</si>
  <si>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</si>
  <si>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</si>
  <si>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</si>
  <si>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</si>
  <si>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</si>
  <si>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</si>
  <si>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</si>
  <si>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</si>
  <si>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</si>
  <si>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</si>
  <si>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</si>
  <si>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</si>
  <si>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</si>
  <si>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</si>
  <si>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</si>
  <si>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</si>
  <si>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</si>
  <si>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</si>
  <si>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</si>
  <si>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</si>
  <si>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</si>
  <si>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</si>
  <si>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</si>
  <si>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</si>
  <si>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</si>
  <si>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</si>
  <si>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</si>
  <si>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</si>
  <si>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</si>
  <si>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</si>
  <si>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</si>
  <si>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</si>
  <si>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</si>
  <si>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</si>
  <si>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</si>
  <si>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</si>
  <si>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</si>
  <si>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</si>
  <si>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</si>
  <si>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</si>
  <si>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</si>
  <si>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</si>
  <si>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</si>
  <si>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</si>
  <si>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</si>
  <si>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</si>
  <si>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</si>
  <si>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</si>
  <si>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</si>
  <si>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</si>
  <si>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</si>
  <si>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</si>
  <si>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</si>
  <si>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</si>
  <si>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</si>
  <si>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</si>
  <si>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</si>
  <si>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</si>
  <si>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</si>
  <si>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</si>
  <si>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</si>
  <si>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</si>
  <si>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</si>
  <si>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</si>
  <si>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</si>
  <si>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</si>
  <si>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</si>
  <si>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</si>
  <si>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</si>
  <si>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</si>
  <si>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</si>
  <si>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</si>
  <si>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</si>
  <si>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</si>
  <si>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</si>
  <si>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</si>
  <si>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</si>
  <si>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</si>
  <si>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</si>
  <si>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</si>
  <si>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</si>
  <si>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</si>
  <si>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</si>
  <si>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</si>
  <si>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</si>
  <si>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</si>
  <si>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</si>
  <si>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</si>
  <si>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</si>
  <si>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</si>
  <si>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</si>
  <si>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</si>
  <si>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</si>
  <si>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</si>
  <si>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</si>
  <si>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</si>
  <si>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</si>
  <si>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</si>
  <si>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</si>
  <si>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</si>
  <si>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</si>
  <si>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</si>
  <si>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</si>
  <si>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</si>
  <si>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</si>
  <si>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</si>
  <si>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</si>
  <si>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</si>
  <si>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</si>
  <si>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</si>
  <si>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</si>
  <si>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</si>
  <si>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</si>
  <si>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</si>
  <si>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</si>
  <si>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</si>
  <si>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</si>
  <si>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</si>
  <si>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</si>
  <si>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</si>
  <si>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</si>
  <si>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</si>
  <si>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</si>
  <si>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</si>
  <si>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</si>
  <si>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</si>
  <si>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</si>
  <si>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</si>
  <si>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</si>
  <si>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</si>
  <si>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</si>
  <si>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</si>
  <si>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</si>
  <si>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</si>
  <si>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</si>
  <si>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</si>
  <si>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</si>
  <si>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</si>
  <si>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</si>
  <si>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</si>
  <si>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</si>
  <si>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</si>
  <si>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</si>
  <si>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</si>
  <si>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</si>
  <si>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</si>
  <si>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</si>
  <si>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</si>
  <si>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</si>
  <si>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</si>
  <si>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</si>
  <si>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</si>
  <si>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</si>
  <si>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</si>
  <si>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</si>
  <si>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</si>
  <si>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</si>
  <si>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</si>
  <si>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</si>
  <si>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</si>
  <si>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</si>
  <si>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</si>
  <si>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</si>
  <si>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</si>
  <si>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</si>
  <si>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</si>
  <si>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</si>
  <si>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</si>
  <si>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</si>
  <si>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</si>
  <si>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</si>
  <si>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</si>
  <si>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</si>
  <si>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</si>
  <si>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</si>
  <si>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</si>
  <si>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</si>
  <si>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</si>
  <si>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</si>
  <si>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</si>
  <si>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</si>
  <si>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</si>
  <si>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</si>
  <si>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</si>
  <si>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</si>
  <si>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</si>
  <si>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</si>
  <si>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</si>
  <si>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</si>
  <si>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</si>
  <si>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</si>
  <si>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</si>
  <si>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</si>
  <si>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</si>
  <si>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</si>
  <si>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</si>
  <si>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</si>
  <si>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</si>
  <si>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</si>
  <si>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</si>
  <si>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</si>
  <si>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</si>
  <si>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</si>
  <si>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</si>
  <si>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</si>
  <si>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</si>
  <si>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</si>
  <si>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</si>
  <si>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</si>
  <si>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</si>
  <si>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</si>
  <si>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</si>
  <si>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</si>
  <si>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</si>
  <si>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</si>
  <si>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</si>
  <si>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</si>
  <si>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</si>
  <si>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</si>
  <si>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</si>
  <si>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</si>
  <si>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</si>
  <si>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</si>
  <si>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</si>
  <si>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</si>
  <si>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</si>
  <si>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</si>
  <si>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</si>
  <si>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</si>
  <si>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</si>
  <si>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</si>
  <si>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</si>
  <si>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</si>
  <si>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</si>
  <si>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</si>
  <si>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</si>
  <si>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</si>
  <si>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</si>
  <si>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</si>
  <si>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</si>
  <si>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</si>
  <si>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</si>
  <si>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</si>
  <si>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</si>
  <si>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</si>
  <si>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</si>
  <si>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</si>
  <si>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</si>
  <si>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</si>
  <si>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</si>
  <si>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</si>
  <si>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</si>
  <si>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</si>
  <si>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</si>
  <si>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</si>
  <si>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</si>
  <si>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</si>
  <si>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</si>
  <si>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</si>
  <si>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</si>
  <si>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</si>
  <si>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</si>
  <si>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</si>
  <si>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</si>
  <si>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</si>
  <si>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</si>
  <si>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</si>
  <si>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</si>
  <si>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</si>
  <si>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</si>
  <si>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</si>
  <si>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</si>
  <si>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</si>
  <si>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</si>
  <si>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</si>
  <si>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</si>
  <si>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</si>
  <si>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</si>
  <si>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</si>
  <si>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</si>
  <si>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</si>
  <si>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</si>
  <si>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</si>
  <si>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</si>
  <si>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</si>
  <si>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</si>
  <si>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</si>
  <si>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</si>
  <si>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</si>
  <si>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</si>
  <si>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</si>
  <si>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</si>
  <si>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</si>
  <si>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</si>
  <si>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</si>
  <si>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</si>
  <si>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</si>
  <si>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</si>
  <si>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</si>
  <si>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</si>
  <si>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</si>
  <si>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</si>
  <si>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</si>
  <si>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</si>
  <si>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</si>
  <si>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</si>
  <si>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</si>
  <si>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</si>
  <si>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</si>
  <si>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</si>
  <si>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</si>
  <si>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</si>
  <si>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</si>
  <si>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</si>
  <si>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</si>
  <si>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</si>
  <si>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</si>
  <si>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</si>
  <si>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</si>
  <si>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</si>
  <si>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</si>
  <si>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</si>
  <si>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</si>
  <si>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</si>
  <si>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</si>
  <si>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</si>
  <si>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</si>
  <si>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</si>
  <si>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</si>
  <si>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</si>
  <si>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</si>
  <si>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</si>
  <si>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</si>
  <si>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</si>
  <si>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</si>
  <si>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</si>
  <si>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</si>
  <si>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</si>
  <si>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</si>
  <si>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</si>
  <si>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</si>
  <si>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</si>
  <si>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</si>
  <si>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</si>
  <si>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</si>
  <si>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</si>
  <si>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</si>
  <si>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</si>
  <si>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</si>
  <si>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</si>
  <si>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</si>
  <si>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</si>
  <si>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</si>
  <si>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</si>
  <si>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</si>
  <si>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</si>
  <si>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</si>
  <si>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</si>
  <si>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</si>
  <si>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</si>
  <si>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</si>
  <si>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</si>
  <si>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</si>
  <si>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</si>
  <si>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</si>
  <si>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</si>
  <si>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</si>
  <si>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</si>
  <si>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</si>
  <si>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</si>
  <si>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</si>
  <si>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</si>
  <si>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</si>
  <si>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</si>
  <si>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</si>
  <si>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</si>
  <si>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</si>
  <si>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</si>
  <si>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</si>
  <si>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</si>
  <si>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</si>
  <si>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</si>
  <si>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</si>
  <si>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</si>
  <si>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</si>
  <si>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</si>
  <si>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</si>
  <si>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</si>
  <si>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</si>
  <si>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</si>
  <si>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</si>
  <si>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</si>
  <si>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</si>
  <si>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</si>
  <si>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</si>
  <si>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</si>
  <si>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</si>
  <si>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</si>
  <si>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</si>
  <si>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</si>
  <si>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</si>
  <si>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</si>
  <si>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</si>
  <si>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</si>
  <si>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</si>
  <si>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</si>
  <si>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</si>
  <si>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</si>
  <si>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</si>
  <si>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</si>
  <si>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</si>
  <si>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</si>
  <si>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</si>
  <si>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</si>
  <si>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</si>
  <si>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</si>
  <si>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</si>
  <si>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</si>
  <si>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</si>
  <si>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</si>
  <si>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</si>
  <si>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</si>
  <si>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</si>
  <si>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</si>
  <si>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</si>
  <si>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</si>
  <si>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</si>
  <si>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</si>
  <si>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</si>
  <si>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</si>
  <si>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</si>
  <si>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</si>
  <si>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</si>
  <si>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</si>
  <si>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</si>
  <si>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</si>
  <si>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</si>
  <si>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</si>
  <si>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</si>
  <si>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</si>
  <si>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</si>
  <si>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</si>
  <si>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</si>
  <si>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</si>
  <si>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</si>
  <si>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</si>
  <si>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</si>
  <si>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</si>
  <si>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</si>
  <si>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</si>
  <si>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</si>
  <si>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</si>
  <si>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</si>
  <si>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</si>
  <si>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</si>
  <si>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</si>
  <si>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</si>
  <si>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</si>
  <si>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</si>
  <si>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</si>
  <si>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</si>
  <si>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</si>
  <si>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</si>
  <si>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</si>
  <si>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</si>
  <si>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</si>
  <si>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</si>
  <si>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</si>
  <si>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</si>
  <si>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</si>
  <si>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</si>
  <si>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</si>
  <si>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</si>
  <si>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</si>
  <si>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</si>
  <si>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</si>
  <si>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</si>
  <si>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</si>
  <si>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</si>
  <si>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</si>
  <si>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</si>
  <si>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</si>
  <si>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</si>
  <si>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</si>
  <si>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</si>
  <si>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</si>
  <si>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</si>
  <si>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</si>
  <si>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</si>
  <si>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</si>
  <si>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</si>
  <si>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</si>
  <si>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</si>
  <si>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</si>
  <si>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</si>
  <si>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</si>
  <si>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</si>
  <si>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</si>
  <si>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</si>
  <si>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</si>
  <si>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</si>
  <si>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</si>
  <si>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</si>
  <si>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</si>
  <si>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</si>
  <si>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</si>
  <si>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</si>
  <si>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</si>
  <si>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</si>
  <si>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</si>
  <si>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</si>
  <si>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</si>
  <si>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</si>
  <si>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</si>
  <si>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</si>
  <si>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</si>
  <si>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</si>
  <si>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</si>
  <si>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</si>
  <si>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</si>
  <si>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</si>
  <si>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</si>
  <si>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</si>
  <si>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</si>
  <si>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</si>
  <si>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</si>
  <si>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</si>
  <si>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</si>
  <si>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</si>
  <si>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</si>
  <si>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</si>
  <si>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</si>
  <si>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</si>
  <si>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</si>
  <si>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</si>
  <si>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</si>
  <si>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</si>
  <si>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</si>
  <si>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</si>
  <si>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</si>
  <si>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</si>
  <si>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</si>
  <si>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</si>
  <si>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</si>
  <si>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</si>
  <si>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</si>
  <si>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</si>
  <si>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</si>
  <si>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</si>
  <si>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</si>
  <si>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</si>
  <si>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</si>
  <si>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</si>
  <si>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</si>
  <si>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</si>
  <si>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</si>
  <si>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</si>
  <si>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</si>
  <si>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</si>
  <si>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</si>
  <si>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</si>
  <si>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</si>
  <si>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</si>
  <si>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</si>
  <si>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</si>
  <si>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</si>
  <si>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</si>
  <si>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</si>
  <si>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</si>
  <si>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</si>
  <si>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</si>
  <si>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</si>
  <si>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</si>
  <si>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</si>
  <si>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</si>
  <si>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</si>
  <si>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</si>
  <si>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</si>
  <si>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</si>
  <si>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</si>
  <si>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</si>
  <si>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</si>
  <si>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</si>
  <si>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</si>
  <si>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</si>
  <si>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</si>
  <si>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</si>
  <si>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</si>
  <si>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</si>
  <si>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</si>
  <si>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</si>
  <si>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</si>
  <si>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</si>
  <si>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</si>
  <si>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</si>
  <si>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</si>
  <si>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</si>
  <si>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</si>
  <si>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</si>
  <si>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</si>
  <si>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</si>
  <si>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</si>
  <si>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</si>
  <si>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</si>
  <si>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</si>
  <si>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</si>
  <si>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</si>
  <si>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</si>
  <si>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</si>
  <si>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</si>
  <si>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</si>
  <si>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</si>
  <si>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</si>
  <si>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</si>
  <si>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</si>
  <si>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</si>
  <si>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</si>
  <si>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</si>
  <si>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</si>
  <si>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</si>
  <si>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</si>
  <si>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</si>
  <si>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</si>
  <si>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</si>
  <si>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</si>
  <si>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</si>
  <si>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</si>
  <si>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</si>
  <si>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</si>
  <si>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</si>
  <si>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</si>
  <si>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</si>
  <si>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</si>
  <si>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</si>
  <si>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</si>
  <si>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</si>
  <si>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</si>
  <si>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</si>
  <si>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</si>
  <si>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</si>
  <si>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</si>
  <si>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</si>
  <si>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</si>
  <si>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</si>
  <si>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</si>
  <si>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</si>
  <si>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</si>
  <si>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</si>
  <si>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</si>
  <si>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</si>
  <si>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</si>
  <si>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</si>
  <si>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</si>
  <si>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</si>
  <si>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</si>
  <si>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</si>
  <si>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</si>
  <si>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</si>
  <si>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</si>
  <si>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</si>
  <si>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</si>
  <si>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</si>
  <si>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</si>
  <si>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</si>
  <si>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</si>
  <si>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</si>
  <si>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</si>
  <si>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</si>
  <si>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</si>
  <si>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</si>
  <si>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</si>
  <si>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</si>
  <si>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</si>
  <si>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</si>
  <si>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</si>
  <si>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</si>
  <si>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</si>
  <si>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</si>
  <si>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</si>
  <si>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</si>
  <si>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</si>
  <si>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</si>
  <si>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</si>
  <si>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</si>
  <si>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</si>
  <si>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</si>
  <si>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</si>
  <si>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</si>
  <si>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</si>
  <si>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</si>
  <si>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</si>
  <si>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</si>
  <si>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</si>
  <si>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</si>
  <si>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</si>
  <si>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</si>
  <si>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</si>
  <si>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</si>
  <si>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</si>
  <si>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</si>
  <si>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</si>
  <si>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</si>
  <si>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</si>
  <si>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</si>
  <si>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</si>
  <si>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</si>
  <si>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</si>
  <si>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</si>
  <si>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</si>
  <si>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</si>
  <si>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</si>
  <si>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</si>
  <si>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</si>
  <si>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</si>
  <si>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</si>
  <si>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</si>
  <si>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</si>
  <si>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</si>
  <si>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</si>
  <si>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</si>
  <si>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</si>
  <si>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</si>
  <si>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</si>
  <si>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</si>
  <si>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</si>
  <si>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</si>
  <si>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</si>
  <si>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</si>
  <si>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</si>
  <si>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</si>
  <si>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</si>
  <si>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</si>
  <si>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</si>
  <si>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</si>
  <si>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</si>
  <si>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</si>
  <si>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</si>
  <si>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</si>
  <si>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</si>
  <si>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</si>
  <si>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</si>
  <si>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</si>
  <si>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</si>
  <si>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</si>
  <si>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</si>
  <si>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</si>
  <si>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</si>
  <si>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</si>
  <si>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</si>
  <si>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</si>
  <si>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</si>
  <si>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</si>
  <si>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</si>
  <si>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</si>
  <si>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</si>
  <si>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</si>
  <si>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</si>
  <si>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</si>
  <si>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</si>
  <si>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</si>
  <si>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</si>
  <si>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</si>
  <si>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</si>
  <si>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</si>
  <si>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</si>
  <si>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</si>
  <si>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</si>
  <si>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</si>
  <si>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</si>
  <si>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</si>
  <si>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</si>
  <si>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</si>
  <si>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</si>
  <si>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</si>
  <si>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</si>
  <si>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</si>
  <si>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</si>
  <si>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</si>
  <si>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</si>
  <si>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</si>
  <si>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</si>
  <si>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</si>
  <si>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</si>
  <si>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</si>
  <si>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</si>
  <si>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</si>
  <si>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</si>
  <si>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</si>
  <si>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</si>
  <si>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</si>
  <si>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</si>
  <si>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</si>
  <si>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</si>
  <si>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</si>
  <si>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</si>
  <si>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</si>
  <si>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</si>
  <si>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</si>
  <si>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</si>
  <si>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</si>
  <si>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</si>
  <si>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</si>
  <si>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</si>
  <si>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</si>
  <si>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</si>
  <si>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</si>
  <si>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</si>
  <si>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</si>
  <si>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</si>
  <si>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</si>
  <si>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</si>
  <si>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</si>
  <si>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</si>
  <si>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</si>
  <si>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</si>
  <si>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</si>
  <si>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</si>
  <si>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</si>
  <si>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</si>
  <si>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</si>
  <si>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</si>
  <si>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</si>
  <si>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</si>
  <si>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</si>
  <si>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</si>
  <si>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</si>
  <si>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</si>
  <si>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</si>
  <si>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</si>
  <si>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</si>
  <si>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</si>
  <si>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</si>
  <si>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</si>
  <si>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</si>
  <si>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</si>
  <si>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</si>
  <si>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</si>
  <si>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</si>
  <si>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</si>
  <si>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</si>
  <si>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</si>
  <si>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</si>
  <si>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</si>
  <si>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</si>
  <si>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</si>
  <si>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</si>
  <si>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</si>
  <si>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</si>
  <si>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</si>
  <si>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</si>
  <si>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</si>
  <si>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</si>
  <si>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</si>
  <si>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</si>
  <si>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</si>
  <si>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</si>
  <si>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</si>
  <si>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</si>
  <si>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</si>
  <si>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</si>
  <si>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</si>
  <si>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</si>
  <si>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</si>
  <si>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</si>
  <si>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</si>
  <si>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</si>
  <si>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</si>
  <si>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</si>
  <si>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</si>
  <si>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</si>
  <si>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</si>
  <si>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</si>
  <si>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</si>
  <si>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</si>
  <si>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</si>
  <si>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</si>
  <si>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</si>
  <si>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</si>
  <si>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</si>
  <si>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</si>
  <si>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</si>
  <si>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</si>
  <si>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</si>
  <si>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</si>
  <si>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</si>
  <si>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</si>
  <si>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</si>
  <si>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</si>
  <si>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</si>
  <si>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</si>
  <si>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</si>
  <si>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</si>
  <si>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</si>
  <si>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</si>
  <si>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</si>
  <si>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</si>
  <si>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</si>
  <si>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</si>
  <si>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</si>
  <si>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</si>
  <si>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</si>
  <si>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</si>
  <si>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</si>
  <si>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</si>
  <si>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</si>
  <si>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</si>
  <si>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</si>
  <si>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</si>
  <si>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</si>
  <si>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</si>
  <si>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</si>
  <si>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</si>
  <si>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</si>
  <si>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</si>
  <si>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</si>
  <si>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</si>
  <si>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</si>
  <si>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</si>
  <si>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</si>
  <si>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</si>
  <si>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</si>
  <si>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</si>
  <si>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</si>
  <si>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</si>
  <si>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</si>
  <si>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</si>
  <si>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</si>
  <si>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</si>
  <si>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</si>
  <si>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</si>
  <si>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</si>
  <si>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</si>
  <si>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</si>
  <si>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</si>
  <si>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</si>
  <si>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</si>
  <si>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</si>
  <si>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</si>
  <si>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</si>
  <si>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</si>
  <si>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</si>
  <si>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</si>
  <si>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</si>
  <si>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</si>
  <si>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</si>
  <si>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</si>
  <si>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</si>
  <si>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</si>
  <si>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</si>
  <si>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</si>
  <si>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</si>
  <si>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</si>
  <si>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</si>
  <si>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</si>
  <si>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</si>
  <si>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</si>
  <si>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</si>
  <si>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</si>
  <si>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</si>
  <si>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</si>
  <si>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</si>
  <si>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</si>
  <si>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</si>
  <si>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</si>
  <si>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</si>
  <si>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</si>
  <si>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</si>
  <si>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</si>
  <si>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</si>
  <si>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</si>
  <si>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</si>
  <si>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</si>
  <si>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</si>
  <si>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</si>
  <si>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</si>
  <si>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</si>
  <si>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</si>
  <si>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</si>
  <si>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</si>
  <si>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</si>
  <si>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</si>
  <si>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</si>
  <si>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</si>
  <si>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</si>
  <si>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</si>
  <si>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</si>
  <si>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</si>
  <si>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</si>
  <si>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</si>
  <si>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</si>
  <si>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</si>
  <si>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</si>
  <si>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</si>
  <si>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</si>
  <si>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</si>
  <si>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</si>
  <si>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</si>
  <si>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</si>
  <si>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</si>
  <si>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</si>
  <si>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</si>
  <si>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</si>
  <si>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</si>
  <si>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</si>
  <si>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</si>
  <si>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</si>
  <si>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</si>
  <si>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</si>
  <si>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</si>
  <si>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</si>
  <si>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</si>
  <si>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</si>
  <si>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</si>
  <si>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</si>
  <si>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</si>
  <si>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</si>
  <si>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</si>
  <si>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</si>
  <si>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</si>
  <si>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</si>
  <si>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</si>
  <si>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</si>
  <si>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</si>
  <si>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</si>
  <si>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</si>
  <si>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</si>
  <si>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</si>
  <si>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</si>
  <si>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</si>
  <si>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</si>
  <si>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</si>
  <si>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</si>
  <si>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</si>
  <si>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</si>
  <si>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</si>
  <si>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</si>
  <si>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</si>
  <si>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</si>
  <si>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</si>
  <si>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</si>
  <si>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</si>
  <si>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</si>
  <si>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</si>
  <si>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</si>
  <si>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</si>
  <si>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</si>
  <si>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</si>
  <si>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</si>
  <si>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</si>
  <si>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</si>
  <si>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</si>
  <si>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</si>
  <si>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</si>
  <si>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</si>
  <si>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</si>
  <si>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</si>
  <si>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</si>
  <si>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</si>
  <si>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</si>
  <si>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</si>
  <si>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</si>
  <si>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</si>
  <si>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</si>
  <si>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</si>
  <si>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</si>
  <si>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</si>
  <si>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</si>
  <si>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</si>
  <si>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</si>
  <si>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</si>
  <si>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</si>
  <si>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</si>
  <si>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</si>
  <si>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</si>
  <si>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</si>
  <si>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</si>
  <si>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</si>
  <si>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</si>
  <si>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</si>
  <si>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</si>
  <si>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</si>
  <si>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</si>
  <si>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</si>
  <si>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</si>
  <si>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</si>
  <si>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</si>
  <si>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</si>
  <si>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</si>
  <si>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</si>
  <si>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</si>
  <si>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</si>
  <si>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</si>
  <si>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</si>
  <si>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</si>
  <si>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</si>
  <si>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</si>
  <si>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</si>
  <si>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</si>
  <si>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</si>
  <si>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</si>
  <si>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</si>
  <si>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</si>
  <si>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</si>
  <si>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</si>
  <si>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</si>
  <si>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</si>
  <si>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</si>
  <si>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</si>
  <si>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</si>
  <si>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</si>
  <si>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</si>
  <si>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</si>
  <si>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</si>
  <si>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</si>
  <si>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</si>
  <si>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</si>
  <si>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</si>
  <si>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</si>
  <si>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</si>
  <si>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</si>
  <si>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</si>
  <si>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</si>
  <si>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</si>
  <si>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</si>
  <si>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</si>
  <si>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</si>
  <si>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</si>
  <si>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</si>
  <si>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</si>
  <si>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</si>
  <si>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</si>
  <si>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</si>
  <si>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</si>
  <si>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</si>
  <si>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</si>
  <si>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</si>
  <si>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</si>
  <si>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</si>
  <si>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</si>
  <si>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</si>
  <si>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</si>
  <si>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</si>
  <si>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</si>
  <si>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</si>
  <si>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</si>
  <si>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</si>
  <si>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</si>
  <si>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</si>
  <si>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</si>
  <si>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</si>
  <si>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</si>
  <si>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</si>
  <si>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</si>
  <si>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</si>
  <si>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</si>
  <si>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</si>
  <si>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</si>
  <si>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</si>
  <si>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</si>
  <si>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</si>
  <si>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</si>
  <si>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</si>
  <si>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</si>
  <si>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</si>
  <si>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</si>
  <si>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</si>
  <si>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</si>
  <si>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</si>
  <si>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</si>
  <si>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</si>
  <si>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</si>
  <si>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</si>
  <si>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</si>
  <si>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</si>
  <si>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</si>
  <si>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</si>
  <si>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</si>
  <si>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</si>
  <si>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</si>
  <si>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</si>
  <si>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</si>
  <si>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</si>
  <si>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</si>
  <si>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</si>
  <si>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</si>
  <si>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</si>
  <si>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</si>
  <si>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</si>
  <si>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</si>
  <si>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</si>
  <si>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</si>
  <si>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</si>
  <si>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</si>
  <si>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</si>
  <si>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</si>
  <si>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</si>
  <si>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</si>
  <si>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</si>
  <si>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</si>
  <si>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</si>
  <si>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</si>
  <si>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</si>
  <si>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</si>
  <si>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</si>
  <si>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</si>
  <si>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</si>
  <si>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</si>
  <si>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</si>
  <si>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</si>
  <si>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</si>
  <si>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</si>
  <si>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</si>
  <si>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</si>
  <si>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</si>
  <si>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</si>
  <si>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</si>
  <si>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</si>
  <si>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</si>
  <si>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</si>
  <si>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</si>
  <si>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</si>
  <si>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</si>
  <si>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</si>
  <si>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</si>
  <si>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</si>
  <si>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</si>
  <si>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</si>
  <si>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</si>
  <si>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</si>
  <si>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</si>
  <si>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</si>
  <si>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</si>
  <si>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</si>
  <si>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</si>
  <si>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</si>
  <si>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</si>
  <si>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</si>
  <si>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</si>
  <si>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</si>
  <si>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</si>
  <si>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</si>
  <si>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</si>
  <si>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</si>
  <si>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</si>
  <si>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</si>
  <si>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</si>
  <si>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</si>
  <si>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</si>
  <si>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</si>
  <si>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</si>
  <si>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</si>
  <si>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</si>
  <si>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</si>
  <si>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</si>
  <si>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</si>
  <si>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</si>
  <si>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</si>
  <si>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</si>
  <si>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</si>
  <si>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</si>
  <si>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</si>
  <si>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</si>
  <si>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</si>
  <si>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</si>
  <si>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</si>
  <si>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</si>
  <si>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</si>
  <si>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</si>
  <si>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</si>
  <si>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</si>
  <si>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</si>
  <si>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</si>
  <si>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</si>
  <si>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</si>
  <si>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</si>
  <si>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</si>
  <si>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</si>
  <si>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</si>
  <si>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</si>
  <si>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</si>
  <si>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</si>
  <si>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</si>
  <si>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</si>
  <si>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</si>
  <si>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</si>
  <si>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</si>
  <si>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</si>
  <si>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</si>
  <si>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</si>
  <si>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</si>
  <si>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</si>
  <si>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</si>
  <si>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</si>
  <si>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</si>
  <si>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</si>
  <si>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</si>
  <si>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</si>
  <si>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</si>
  <si>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</si>
  <si>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</si>
  <si>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</si>
  <si>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</si>
  <si>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</si>
  <si>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</si>
  <si>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</si>
  <si>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</si>
  <si>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</si>
  <si>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</si>
  <si>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</si>
  <si>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</si>
  <si>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</si>
  <si>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</si>
  <si>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</si>
  <si>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</si>
  <si>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</si>
  <si>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</si>
  <si>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</si>
  <si>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</si>
  <si>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</si>
  <si>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</si>
  <si>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</si>
  <si>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</si>
  <si>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</si>
  <si>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</si>
  <si>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</si>
  <si>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</si>
  <si>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</si>
  <si>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</si>
  <si>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</si>
  <si>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</si>
  <si>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</si>
  <si>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</si>
  <si>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</si>
  <si>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</si>
  <si>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</si>
  <si>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</si>
  <si>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</si>
  <si>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</si>
  <si>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</si>
  <si>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</si>
  <si>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</si>
  <si>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</si>
  <si>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</si>
  <si>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</si>
  <si>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</si>
  <si>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</si>
  <si>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</si>
  <si>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</si>
  <si>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</si>
  <si>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</si>
  <si>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</si>
  <si>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</si>
  <si>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</si>
  <si>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</si>
  <si>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</si>
  <si>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</si>
  <si>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</si>
  <si>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</si>
  <si>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</si>
  <si>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</si>
  <si>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</si>
  <si>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</si>
  <si>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</si>
  <si>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</si>
  <si>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</si>
  <si>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</si>
  <si>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</si>
  <si>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</si>
  <si>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</si>
  <si>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</si>
  <si>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</si>
  <si>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</si>
  <si>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</si>
  <si>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</si>
  <si>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</si>
  <si>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</si>
  <si>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</si>
  <si>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</si>
  <si>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</si>
  <si>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</si>
  <si>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</si>
  <si>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</si>
  <si>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</si>
  <si>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</si>
  <si>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</si>
  <si>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</si>
  <si>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</si>
  <si>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</si>
  <si>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</si>
  <si>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</si>
  <si>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</si>
  <si>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</si>
  <si>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</si>
  <si>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</si>
  <si>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</si>
  <si>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</si>
  <si>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</si>
  <si>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</si>
  <si>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</si>
  <si>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</si>
  <si>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</si>
  <si>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</si>
  <si>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</si>
  <si>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</si>
  <si>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</si>
  <si>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</si>
  <si>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</si>
  <si>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</si>
  <si>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</si>
  <si>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</si>
  <si>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</si>
  <si>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</si>
  <si>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</si>
  <si>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</si>
  <si>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</si>
  <si>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</si>
  <si>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</si>
  <si>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</si>
  <si>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</si>
  <si>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</si>
  <si>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</si>
  <si>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</si>
  <si>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</si>
  <si>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</si>
  <si>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</si>
  <si>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</si>
  <si>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</si>
  <si>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</si>
  <si>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</si>
  <si>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</si>
  <si>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</si>
  <si>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</si>
  <si>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</si>
  <si>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</si>
  <si>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</si>
  <si>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</si>
  <si>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</si>
  <si>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</si>
  <si>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</si>
  <si>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</si>
  <si>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</si>
  <si>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</si>
  <si>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</si>
  <si>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</si>
  <si>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</si>
  <si>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</si>
  <si>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</si>
  <si>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</si>
  <si>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</si>
  <si>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</si>
  <si>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</si>
  <si>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</si>
  <si>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</si>
  <si>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</si>
  <si>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</si>
  <si>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</si>
  <si>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</si>
  <si>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</si>
  <si>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</si>
  <si>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</si>
  <si>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</si>
  <si>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</si>
  <si>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</si>
  <si>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</si>
  <si>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</si>
  <si>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</si>
  <si>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</si>
  <si>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</si>
  <si>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</si>
  <si>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</si>
  <si>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</si>
  <si>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</si>
  <si>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</si>
  <si>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</si>
  <si>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</si>
  <si>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</si>
  <si>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</si>
  <si>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</si>
  <si>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</si>
  <si>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</si>
  <si>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</si>
  <si>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</si>
  <si>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</si>
  <si>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</si>
  <si>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</si>
  <si>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</si>
  <si>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</si>
  <si>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</si>
  <si>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</si>
  <si>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</si>
  <si>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</si>
  <si>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</si>
  <si>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</si>
  <si>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</si>
  <si>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</si>
  <si>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</si>
  <si>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</si>
  <si>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</si>
  <si>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</si>
  <si>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</si>
  <si>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</si>
  <si>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</si>
  <si>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</si>
  <si>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</si>
  <si>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</si>
  <si>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</si>
  <si>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</si>
  <si>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</si>
  <si>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</si>
  <si>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</si>
  <si>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</si>
  <si>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</si>
  <si>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</si>
  <si>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</si>
  <si>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</si>
  <si>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</si>
  <si>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</si>
  <si>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</si>
  <si>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</si>
  <si>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</si>
  <si>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</si>
  <si>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</si>
  <si>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</si>
  <si>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</si>
  <si>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</si>
  <si>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</si>
  <si>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</si>
  <si>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</si>
  <si>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</si>
  <si>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</si>
  <si>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</si>
  <si>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</si>
  <si>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</si>
  <si>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</si>
  <si>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</si>
  <si>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</si>
  <si>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</si>
  <si>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</si>
  <si>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</si>
  <si>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</si>
  <si>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</si>
  <si>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</si>
  <si>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</si>
  <si>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</si>
  <si>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</si>
  <si>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</si>
  <si>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</si>
  <si>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</si>
  <si>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</si>
  <si>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</si>
  <si>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</si>
  <si>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</si>
  <si>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</si>
  <si>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</si>
  <si>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</si>
  <si>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</si>
  <si>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</si>
  <si>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</si>
  <si>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</si>
  <si>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</si>
  <si>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</si>
  <si>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</si>
  <si>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</si>
  <si>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</si>
  <si>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</si>
  <si>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</si>
  <si>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</si>
  <si>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</si>
  <si>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</si>
  <si>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</si>
  <si>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</si>
  <si>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</si>
  <si>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</si>
  <si>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</si>
  <si>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</si>
  <si>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</si>
  <si>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</si>
  <si>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</si>
  <si>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</si>
  <si>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</si>
  <si>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</si>
  <si>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</si>
  <si>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</si>
  <si>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</si>
  <si>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</si>
  <si>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</si>
  <si>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</si>
  <si>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</si>
  <si>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</si>
  <si>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</si>
  <si>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</si>
  <si>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</si>
  <si>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</si>
  <si>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</si>
  <si>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</si>
  <si>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</si>
  <si>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</si>
  <si>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</si>
  <si>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</si>
  <si>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</si>
  <si>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</si>
  <si>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</si>
  <si>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</si>
  <si>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</si>
  <si>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</si>
  <si>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</si>
  <si>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</si>
  <si>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</si>
  <si>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</si>
  <si>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</si>
  <si>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</si>
  <si>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</si>
  <si>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</si>
  <si>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</si>
  <si>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</si>
  <si>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</si>
  <si>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</si>
  <si>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</si>
  <si>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</si>
  <si>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</si>
  <si>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</si>
  <si>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</si>
  <si>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</si>
  <si>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</si>
  <si>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</si>
  <si>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</si>
  <si>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</si>
  <si>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</si>
  <si>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</si>
  <si>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</si>
  <si>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</si>
  <si>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</si>
  <si>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</si>
  <si>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</si>
  <si>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</si>
  <si>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</si>
  <si>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</si>
  <si>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</si>
  <si>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</si>
  <si>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</si>
  <si>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</si>
  <si>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</si>
  <si>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</si>
  <si>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</si>
  <si>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</si>
  <si>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</si>
  <si>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</si>
  <si>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</si>
  <si>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</si>
  <si>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</si>
  <si>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</si>
  <si>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</si>
  <si>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</si>
  <si>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</si>
  <si>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</si>
  <si>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</si>
  <si>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</si>
  <si>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</si>
  <si>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</si>
  <si>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</si>
  <si>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</si>
  <si>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</si>
  <si>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</si>
  <si>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</si>
  <si>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</si>
  <si>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</si>
  <si>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</si>
  <si>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</si>
  <si>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</si>
  <si>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</si>
  <si>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</si>
  <si>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</si>
  <si>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</si>
  <si>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</si>
  <si>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</si>
  <si>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</si>
  <si>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</si>
  <si>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</si>
  <si>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</si>
  <si>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</si>
  <si>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</si>
  <si>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</si>
  <si>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</si>
  <si>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</si>
  <si>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</si>
  <si>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</si>
  <si>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</si>
  <si>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</si>
  <si>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</si>
  <si>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</si>
  <si>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</si>
  <si>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</si>
  <si>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</si>
  <si>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</si>
  <si>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</si>
  <si>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</si>
  <si>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</si>
  <si>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</si>
  <si>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</si>
  <si>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</si>
  <si>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</si>
  <si>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</si>
  <si>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</si>
  <si>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</si>
  <si>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</si>
  <si>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</si>
  <si>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</si>
  <si>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</si>
  <si>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</si>
  <si>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</si>
  <si>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</si>
  <si>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</si>
  <si>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</si>
  <si>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</si>
  <si>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</si>
  <si>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</si>
  <si>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</si>
  <si>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</si>
  <si>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</si>
  <si>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</si>
  <si>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</si>
  <si>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</si>
  <si>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</si>
  <si>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</si>
  <si>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</si>
  <si>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</si>
  <si>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</si>
  <si>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</si>
  <si>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</si>
  <si>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</si>
  <si>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</si>
  <si>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</si>
  <si>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</si>
  <si>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</si>
  <si>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</si>
  <si>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</si>
  <si>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</si>
  <si>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</si>
  <si>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</si>
  <si>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</si>
  <si>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</si>
  <si>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</si>
  <si>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</si>
  <si>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</si>
  <si>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</si>
  <si>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</si>
  <si>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</si>
  <si>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</si>
  <si>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</si>
  <si>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</si>
  <si>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</si>
  <si>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</si>
  <si>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</si>
  <si>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</si>
  <si>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</si>
  <si>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</si>
  <si>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</si>
  <si>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</si>
  <si>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</si>
  <si>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</si>
  <si>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</si>
  <si>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</si>
  <si>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</si>
  <si>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</si>
  <si>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</si>
  <si>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</si>
  <si>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</si>
  <si>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</si>
  <si>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</si>
  <si>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</si>
  <si>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</si>
  <si>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</si>
  <si>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</si>
  <si>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</si>
  <si>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</si>
  <si>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</si>
  <si>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</si>
  <si>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</si>
  <si>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</si>
  <si>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</si>
  <si>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</si>
  <si>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</si>
  <si>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</si>
  <si>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</si>
  <si>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</si>
  <si>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</si>
  <si>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</si>
  <si>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</si>
  <si>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</si>
  <si>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</si>
  <si>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</si>
  <si>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</si>
  <si>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</si>
  <si>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</si>
  <si>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</si>
  <si>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</si>
  <si>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</si>
  <si>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</si>
  <si>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</si>
  <si>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</si>
  <si>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</si>
  <si>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</si>
  <si>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</si>
  <si>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</si>
  <si>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</si>
  <si>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</si>
  <si>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</si>
  <si>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</si>
  <si>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</si>
  <si>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</si>
  <si>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</si>
  <si>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</si>
  <si>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</si>
  <si>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</si>
  <si>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</si>
  <si>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</si>
  <si>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</si>
  <si>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</si>
  <si>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</si>
  <si>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</si>
  <si>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</si>
  <si>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</si>
  <si>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</si>
  <si>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</si>
  <si>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</si>
  <si>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</si>
  <si>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</si>
  <si>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</si>
  <si>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</si>
  <si>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</si>
  <si>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</si>
  <si>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</si>
  <si>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</si>
  <si>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</si>
  <si>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</si>
  <si>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</si>
  <si>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</si>
  <si>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</si>
  <si>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</si>
  <si>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</si>
  <si>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</si>
  <si>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</si>
  <si>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</si>
  <si>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</si>
  <si>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</si>
  <si>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</si>
  <si>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</si>
  <si>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</si>
  <si>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</si>
  <si>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</si>
  <si>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</si>
  <si>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</si>
  <si>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</si>
  <si>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</si>
  <si>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</si>
  <si>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</si>
  <si>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</si>
  <si>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</si>
  <si>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</si>
  <si>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</si>
  <si>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</si>
  <si>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</si>
  <si>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</si>
  <si>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</si>
  <si>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</si>
  <si>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</si>
  <si>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</si>
  <si>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</si>
  <si>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</si>
  <si>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</si>
  <si>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</si>
  <si>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</si>
  <si>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</si>
  <si>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</si>
  <si>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</si>
  <si>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</si>
  <si>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</si>
  <si>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</si>
  <si>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</si>
  <si>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</si>
  <si>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</si>
  <si>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</si>
  <si>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</si>
  <si>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</si>
  <si>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</si>
  <si>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</si>
  <si>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</si>
  <si>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</si>
  <si>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</si>
  <si>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</si>
  <si>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</si>
  <si>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</si>
  <si>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</si>
  <si>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</si>
  <si>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</si>
  <si>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</si>
  <si>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</si>
  <si>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</si>
  <si>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</si>
  <si>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</si>
  <si>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</si>
  <si>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</si>
  <si>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</si>
  <si>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</si>
  <si>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</si>
  <si>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</si>
  <si>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</si>
  <si>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</si>
  <si>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</si>
  <si>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</si>
  <si>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</si>
  <si>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</si>
  <si>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</si>
  <si>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</si>
  <si>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</si>
  <si>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</si>
  <si>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</si>
  <si>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</si>
  <si>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</si>
  <si>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</si>
  <si>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</si>
  <si>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</si>
  <si>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</si>
  <si>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</si>
  <si>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</si>
  <si>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</si>
  <si>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</si>
  <si>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</si>
  <si>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</si>
  <si>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</si>
  <si>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</si>
  <si>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</si>
  <si>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</si>
  <si>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</si>
  <si>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</si>
  <si>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</si>
  <si>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</si>
  <si>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</si>
  <si>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</si>
  <si>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</si>
  <si>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</si>
  <si>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</si>
  <si>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</si>
  <si>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</si>
  <si>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</si>
  <si>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</si>
  <si>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</si>
  <si>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</si>
  <si>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</si>
  <si>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</si>
  <si>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</si>
  <si>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</si>
  <si>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</si>
  <si>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</si>
  <si>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</si>
  <si>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</si>
  <si>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</si>
  <si>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</si>
  <si>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</si>
  <si>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</si>
  <si>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</si>
  <si>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</si>
  <si>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</si>
  <si>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</si>
  <si>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</si>
  <si>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</si>
  <si>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</si>
  <si>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</si>
  <si>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</si>
  <si>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</si>
  <si>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</si>
  <si>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</si>
  <si>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</si>
  <si>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</si>
  <si>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</si>
  <si>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</si>
  <si>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</si>
  <si>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</si>
  <si>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</si>
  <si>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</si>
  <si>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</si>
  <si>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</si>
  <si>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</si>
  <si>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</si>
  <si>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</si>
  <si>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</si>
  <si>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</si>
  <si>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</si>
  <si>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</si>
  <si>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</si>
  <si>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</si>
  <si>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</si>
  <si>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</si>
  <si>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</si>
  <si>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</si>
  <si>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</si>
  <si>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</si>
  <si>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</si>
  <si>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</si>
  <si>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</si>
  <si>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</si>
  <si>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</si>
  <si>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</si>
  <si>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</si>
  <si>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</si>
  <si>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</si>
  <si>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</si>
  <si>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</si>
  <si>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</si>
  <si>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</si>
  <si>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</si>
  <si>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</si>
  <si>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</si>
  <si>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</si>
  <si>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</si>
  <si>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</si>
  <si>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</si>
  <si>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</si>
  <si>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</si>
  <si>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</si>
  <si>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</si>
  <si>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</si>
  <si>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</si>
  <si>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</si>
  <si>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</si>
  <si>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</si>
  <si>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</si>
  <si>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</si>
  <si>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</si>
  <si>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</si>
  <si>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</si>
  <si>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</si>
  <si>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</si>
  <si>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</si>
  <si>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</si>
  <si>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</si>
  <si>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</si>
  <si>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</si>
  <si>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</si>
  <si>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</si>
  <si>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</si>
  <si>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</si>
  <si>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</si>
  <si>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</si>
  <si>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</si>
  <si>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</si>
  <si>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</si>
  <si>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</si>
  <si>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</si>
  <si>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</si>
  <si>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</si>
  <si>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</si>
  <si>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</si>
  <si>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</si>
  <si>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</si>
  <si>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</si>
  <si>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</si>
  <si>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</si>
  <si>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</si>
  <si>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</si>
  <si>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</si>
  <si>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</si>
  <si>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</si>
  <si>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</si>
  <si>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</si>
  <si>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</si>
  <si>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</si>
  <si>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</si>
  <si>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</si>
  <si>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</si>
  <si>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</si>
  <si>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</si>
  <si>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</si>
  <si>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</si>
  <si>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</si>
  <si>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</si>
  <si>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</si>
  <si>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</si>
  <si>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</si>
  <si>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</si>
  <si>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</si>
  <si>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</si>
  <si>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</si>
  <si>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</si>
  <si>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</si>
  <si>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</si>
  <si>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</si>
  <si>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</si>
  <si>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</si>
  <si>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</si>
  <si>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</si>
  <si>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</si>
  <si>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</si>
  <si>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</si>
  <si>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</si>
  <si>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</si>
  <si>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</si>
  <si>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</si>
  <si>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</si>
  <si>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</si>
  <si>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</si>
  <si>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</si>
  <si>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</si>
  <si>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</si>
  <si>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</si>
  <si>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</si>
  <si>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</si>
  <si>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</si>
  <si>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</si>
  <si>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</si>
  <si>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</si>
  <si>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</si>
  <si>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</si>
  <si>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</si>
  <si>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</si>
  <si>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</si>
  <si>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</si>
  <si>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</si>
  <si>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</si>
  <si>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</si>
  <si>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</si>
  <si>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</si>
  <si>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</si>
  <si>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</si>
  <si>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</si>
  <si>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</si>
  <si>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</si>
  <si>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</si>
  <si>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</si>
  <si>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</si>
  <si>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</si>
  <si>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</si>
  <si>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</si>
  <si>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</si>
  <si>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</si>
  <si>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</si>
  <si>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</si>
  <si>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</si>
  <si>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</si>
  <si>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</si>
  <si>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</si>
  <si>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</si>
  <si>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</si>
  <si>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</si>
  <si>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</si>
  <si>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</si>
  <si>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</si>
  <si>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</si>
  <si>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</si>
  <si>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</si>
  <si>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</si>
  <si>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</si>
  <si>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</si>
  <si>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</si>
  <si>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</si>
  <si>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</si>
  <si>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</si>
  <si>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</si>
  <si>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</si>
  <si>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</si>
  <si>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</si>
  <si>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</si>
  <si>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</si>
  <si>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</si>
  <si>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</si>
  <si>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</si>
  <si>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</si>
  <si>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</si>
  <si>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</si>
  <si>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</si>
  <si>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</si>
  <si>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</si>
  <si>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</si>
  <si>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</si>
  <si>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</si>
  <si>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</si>
  <si>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</si>
  <si>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</si>
  <si>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</si>
  <si>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</si>
  <si>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</si>
  <si>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</si>
  <si>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</si>
  <si>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</si>
  <si>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</si>
  <si>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</si>
  <si>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</si>
  <si>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</si>
  <si>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</si>
  <si>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</si>
  <si>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</si>
  <si>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</si>
  <si>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</si>
  <si>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</si>
  <si>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</si>
  <si>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</si>
  <si>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</si>
  <si>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</si>
  <si>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</si>
  <si>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</si>
  <si>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</si>
  <si>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</si>
  <si>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</si>
  <si>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</si>
  <si>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</si>
  <si>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</si>
  <si>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</si>
  <si>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</si>
  <si>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</si>
  <si>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</si>
  <si>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</si>
  <si>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</si>
  <si>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</si>
  <si>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</si>
  <si>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</si>
  <si>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</si>
  <si>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</si>
  <si>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</si>
  <si>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</si>
  <si>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</si>
  <si>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</si>
  <si>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</si>
  <si>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</si>
  <si>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</si>
  <si>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</si>
  <si>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</si>
  <si>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</si>
  <si>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</si>
  <si>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</si>
  <si>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</si>
  <si>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</si>
  <si>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</si>
  <si>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</si>
  <si>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</si>
  <si>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</si>
  <si>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</si>
  <si>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</si>
  <si>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</si>
  <si>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</si>
  <si>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</si>
  <si>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</si>
  <si>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</si>
  <si>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</si>
  <si>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</si>
  <si>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</si>
  <si>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</si>
  <si>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</si>
  <si>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</si>
  <si>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</si>
  <si>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</si>
  <si>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</si>
  <si>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</si>
  <si>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</si>
  <si>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</si>
  <si>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</si>
  <si>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</si>
  <si>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</si>
  <si>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</si>
  <si>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</si>
  <si>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</si>
  <si>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</si>
  <si>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</si>
  <si>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</si>
  <si>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</si>
  <si>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</si>
  <si>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</si>
  <si>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</si>
  <si>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</si>
  <si>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</si>
  <si>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</si>
  <si>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</si>
  <si>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</si>
  <si>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</si>
  <si>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</si>
  <si>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</si>
  <si>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</si>
  <si>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</si>
  <si>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</si>
  <si>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</si>
  <si>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</si>
  <si>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</si>
  <si>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</si>
  <si>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</si>
  <si>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</si>
  <si>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</si>
  <si>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</si>
  <si>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</si>
  <si>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</si>
  <si>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</si>
  <si>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</si>
  <si>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</si>
  <si>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</si>
  <si>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</si>
  <si>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</si>
  <si>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</si>
  <si>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</si>
  <si>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</si>
  <si>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</si>
  <si>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</si>
  <si>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</si>
  <si>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</si>
  <si>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</si>
  <si>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</si>
  <si>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</si>
  <si>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</si>
  <si>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</si>
  <si>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</si>
  <si>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</si>
  <si>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</si>
  <si>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</si>
  <si>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</si>
  <si>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</si>
  <si>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</si>
  <si>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</si>
  <si>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</si>
  <si>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</si>
  <si>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</si>
  <si>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</si>
  <si>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</si>
  <si>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</si>
  <si>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</si>
  <si>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</si>
  <si>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</si>
  <si>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</si>
  <si>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</si>
  <si>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</si>
  <si>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</si>
  <si>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</si>
  <si>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</si>
  <si>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</si>
  <si>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</si>
  <si>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</si>
  <si>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</si>
  <si>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</si>
  <si>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</si>
  <si>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</si>
  <si>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</si>
  <si>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</si>
  <si>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</si>
  <si>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</si>
  <si>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</si>
  <si>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</si>
  <si>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</si>
  <si>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</si>
  <si>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</si>
  <si>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</si>
  <si>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</si>
  <si>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</si>
  <si>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</si>
  <si>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</si>
  <si>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</si>
  <si>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</si>
  <si>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</si>
  <si>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</si>
  <si>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</si>
  <si>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</si>
  <si>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</si>
  <si>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</si>
  <si>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</si>
  <si>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</si>
  <si>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</si>
  <si>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</si>
  <si>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</si>
  <si>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</si>
  <si>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</si>
  <si>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</si>
  <si>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</si>
  <si>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</si>
  <si>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</si>
  <si>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</si>
  <si>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</si>
  <si>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</si>
  <si>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</si>
  <si>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</si>
  <si>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</si>
  <si>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</si>
  <si>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</si>
  <si>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</si>
  <si>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</si>
  <si>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</si>
  <si>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</si>
  <si>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</si>
  <si>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</si>
  <si>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</si>
  <si>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</si>
  <si>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</si>
  <si>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</si>
  <si>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</si>
  <si>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</si>
  <si>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</si>
  <si>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</si>
  <si>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</si>
  <si>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</si>
  <si>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</si>
  <si>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</si>
  <si>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</si>
  <si>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</si>
  <si>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</si>
  <si>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</si>
  <si>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</si>
  <si>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</si>
  <si>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</si>
  <si>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</si>
  <si>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</si>
  <si>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</si>
  <si>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</si>
  <si>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</si>
  <si>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</si>
  <si>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</si>
  <si>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</si>
  <si>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</si>
  <si>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</si>
  <si>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</si>
  <si>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</si>
  <si>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</si>
  <si>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</si>
  <si>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</si>
  <si>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</si>
  <si>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</si>
  <si>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</si>
  <si>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</si>
  <si>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</si>
  <si>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</si>
  <si>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</si>
  <si>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</si>
  <si>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</si>
  <si>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</si>
  <si>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</si>
  <si>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</si>
  <si>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</si>
  <si>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</si>
  <si>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</si>
  <si>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</si>
  <si>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</si>
  <si>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</si>
  <si>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</si>
  <si>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</si>
  <si>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</si>
  <si>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</si>
  <si>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</si>
  <si>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</si>
  <si>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</si>
  <si>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</si>
  <si>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</si>
  <si>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</si>
  <si>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</si>
  <si>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</si>
  <si>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</si>
  <si>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</si>
  <si>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</si>
  <si>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</si>
  <si>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</si>
  <si>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</si>
  <si>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</si>
  <si>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</si>
  <si>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</si>
  <si>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</si>
  <si>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</si>
  <si>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</si>
  <si>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</si>
  <si>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</si>
  <si>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</si>
  <si>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</si>
  <si>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</si>
  <si>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</si>
  <si>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</si>
  <si>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</si>
  <si>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</si>
  <si>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</si>
  <si>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</si>
  <si>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</si>
  <si>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</si>
  <si>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</si>
  <si>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</si>
  <si>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</si>
  <si>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</si>
  <si>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</si>
  <si>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</si>
  <si>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</si>
  <si>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</si>
  <si>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</si>
  <si>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</si>
  <si>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</si>
  <si>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</si>
  <si>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</si>
  <si>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</si>
  <si>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</si>
  <si>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</si>
  <si>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</si>
  <si>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</si>
  <si>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</si>
  <si>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</si>
  <si>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</si>
  <si>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</si>
  <si>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</si>
  <si>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</si>
  <si>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</si>
  <si>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</si>
  <si>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</si>
  <si>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</si>
  <si>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</si>
  <si>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</si>
  <si>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</si>
  <si>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</si>
  <si>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</si>
  <si>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</si>
  <si>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</si>
  <si>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</si>
  <si>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</si>
  <si>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</si>
  <si>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</si>
  <si>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</si>
  <si>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</si>
  <si>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</si>
  <si>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</si>
  <si>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</si>
  <si>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</si>
  <si>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</si>
  <si>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</si>
  <si>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</si>
  <si>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</si>
  <si>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</si>
  <si>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</si>
  <si>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</si>
  <si>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</si>
  <si>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</si>
  <si>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</si>
  <si>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</si>
  <si>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</si>
  <si>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</si>
  <si>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</si>
  <si>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</si>
  <si>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</si>
  <si>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</si>
  <si>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</si>
  <si>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</si>
  <si>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</si>
  <si>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</si>
  <si>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</si>
  <si>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</si>
  <si>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</si>
  <si>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</si>
  <si>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</si>
  <si>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</si>
  <si>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</si>
  <si>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</si>
  <si>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</si>
  <si>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</si>
  <si>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</si>
  <si>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</si>
  <si>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</si>
  <si>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</si>
  <si>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</si>
  <si>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</si>
  <si>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</si>
  <si>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</si>
  <si>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</si>
  <si>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</si>
  <si>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</si>
  <si>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</si>
  <si>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</si>
  <si>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</si>
  <si>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</si>
  <si>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</si>
  <si>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</si>
  <si>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</si>
  <si>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</si>
  <si>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</si>
  <si>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</si>
  <si>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</si>
  <si>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</si>
  <si>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</si>
  <si>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</si>
  <si>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</si>
  <si>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</si>
  <si>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</si>
  <si>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</si>
  <si>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</si>
  <si>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</si>
  <si>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</si>
  <si>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</si>
  <si>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</si>
  <si>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</si>
  <si>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</si>
  <si>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</si>
  <si>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</si>
  <si>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</si>
  <si>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</si>
  <si>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</si>
  <si>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</si>
  <si>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</si>
  <si>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</si>
  <si>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</si>
  <si>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</si>
  <si>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</si>
  <si>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</si>
  <si>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</si>
  <si>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</si>
  <si>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</si>
  <si>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</si>
  <si>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</si>
  <si>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</si>
  <si>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</si>
  <si>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</si>
  <si>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</si>
  <si>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</si>
  <si>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</si>
  <si>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</si>
  <si>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</si>
  <si>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</si>
  <si>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</si>
  <si>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</si>
  <si>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</si>
  <si>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</si>
  <si>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</si>
  <si>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</si>
  <si>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</si>
  <si>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</si>
  <si>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</si>
  <si>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</si>
  <si>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</si>
  <si>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</si>
  <si>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</si>
  <si>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</si>
  <si>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</si>
  <si>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</si>
  <si>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</si>
  <si>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</si>
  <si>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</si>
  <si>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</si>
  <si>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</si>
  <si>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</si>
  <si>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</si>
  <si>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</si>
  <si>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</si>
  <si>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</si>
  <si>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</si>
  <si>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</si>
  <si>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</si>
  <si>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</si>
  <si>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</si>
  <si>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</si>
  <si>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</si>
  <si>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</si>
  <si>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</si>
  <si>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</si>
  <si>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</si>
  <si>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</si>
  <si>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</si>
  <si>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</si>
  <si>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</si>
  <si>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</si>
  <si>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</si>
  <si>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</si>
  <si>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</si>
  <si>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</si>
  <si>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</si>
  <si>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</si>
  <si>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</si>
  <si>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</si>
  <si>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</si>
  <si>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</si>
  <si>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</si>
  <si>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</si>
  <si>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</si>
  <si>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</si>
  <si>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</si>
  <si>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</si>
  <si>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</si>
  <si>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</si>
  <si>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</si>
  <si>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</si>
  <si>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</si>
  <si>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</si>
  <si>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</si>
  <si>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</si>
  <si>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</si>
  <si>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</si>
  <si>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</si>
  <si>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</si>
  <si>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</si>
  <si>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</si>
  <si>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</si>
  <si>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</si>
  <si>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</si>
  <si>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</si>
  <si>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</si>
  <si>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</si>
  <si>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</si>
  <si>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</si>
  <si>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</si>
  <si>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</si>
  <si>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</si>
  <si>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</si>
  <si>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</si>
  <si>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</si>
  <si>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</si>
  <si>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</si>
  <si>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</si>
  <si>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</si>
  <si>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</si>
  <si>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</si>
  <si>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</si>
  <si>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</si>
  <si>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</si>
  <si>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</si>
  <si>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</si>
  <si>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</si>
  <si>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</si>
  <si>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</si>
  <si>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</si>
  <si>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</si>
  <si>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</si>
  <si>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</si>
  <si>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</si>
  <si>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</si>
  <si>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</si>
  <si>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</si>
  <si>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</si>
  <si>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</si>
  <si>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</si>
  <si>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</si>
  <si>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</si>
  <si>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</si>
  <si>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</si>
  <si>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</si>
  <si>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</si>
  <si>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</si>
  <si>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</si>
  <si>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</si>
  <si>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</si>
  <si>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</si>
  <si>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</si>
  <si>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</si>
  <si>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</si>
  <si>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</si>
  <si>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</si>
  <si>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</si>
  <si>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</si>
  <si>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</si>
  <si>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</si>
  <si>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</si>
  <si>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</si>
  <si>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</si>
  <si>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</si>
  <si>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</si>
  <si>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</si>
  <si>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</si>
  <si>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</si>
  <si>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</si>
  <si>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</si>
  <si>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</si>
  <si>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</si>
  <si>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</si>
  <si>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</si>
  <si>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</si>
  <si>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</si>
  <si>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</si>
  <si>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</si>
  <si>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</si>
  <si>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</si>
  <si>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</si>
  <si>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</si>
  <si>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</si>
  <si>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</si>
  <si>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</si>
  <si>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</si>
  <si>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</si>
  <si>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</si>
  <si>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</si>
  <si>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</si>
  <si>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</si>
  <si>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</si>
  <si>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</si>
  <si>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</si>
  <si>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</si>
  <si>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</si>
  <si>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</si>
  <si>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</si>
  <si>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</si>
  <si>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</si>
  <si>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</si>
  <si>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</si>
  <si>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</si>
  <si>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</si>
  <si>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</si>
  <si>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</si>
  <si>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</si>
  <si>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</si>
  <si>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</si>
  <si>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</si>
  <si>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</si>
  <si>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</si>
  <si>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</si>
  <si>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</si>
  <si>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</si>
  <si>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</si>
  <si>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</si>
  <si>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</si>
  <si>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</si>
  <si>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</si>
  <si>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</si>
  <si>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</si>
  <si>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</si>
  <si>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</si>
  <si>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</si>
  <si>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</si>
  <si>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</si>
  <si>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</si>
  <si>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</si>
  <si>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</si>
  <si>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</si>
  <si>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</si>
  <si>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</si>
  <si>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</si>
  <si>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</si>
  <si>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</si>
  <si>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</si>
  <si>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</si>
  <si>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</si>
  <si>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</si>
  <si>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</si>
  <si>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</si>
  <si>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</si>
  <si>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</si>
  <si>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</si>
  <si>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</si>
  <si>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</si>
  <si>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</si>
  <si>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</si>
  <si>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</si>
  <si>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</si>
  <si>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</si>
  <si>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</si>
  <si>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</si>
  <si>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</si>
  <si>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</si>
  <si>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</si>
  <si>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</si>
  <si>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</si>
  <si>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</si>
  <si>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</si>
  <si>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</si>
  <si>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</si>
  <si>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</si>
  <si>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</si>
  <si>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</si>
  <si>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</si>
  <si>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</si>
  <si>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</si>
  <si>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</si>
  <si>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</si>
  <si>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</si>
  <si>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</si>
  <si>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</si>
  <si>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</si>
  <si>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</si>
  <si>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</si>
  <si>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</si>
  <si>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</si>
  <si>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</si>
  <si>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</si>
  <si>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</si>
  <si>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</si>
  <si>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</si>
  <si>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</si>
  <si>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</si>
  <si>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</si>
  <si>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</si>
  <si>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</si>
  <si>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</si>
  <si>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</si>
  <si>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</si>
  <si>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</si>
  <si>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</si>
  <si>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</si>
  <si>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</si>
  <si>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</si>
  <si>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</si>
  <si>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</si>
  <si>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</si>
  <si>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</si>
  <si>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</si>
  <si>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</si>
  <si>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</si>
  <si>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</si>
  <si>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</si>
  <si>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</si>
  <si>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</si>
  <si>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</si>
  <si>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</si>
  <si>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</si>
  <si>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</si>
  <si>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</si>
  <si>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</si>
  <si>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</si>
  <si>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</si>
  <si>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</si>
  <si>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</si>
  <si>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</si>
  <si>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</si>
  <si>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</si>
  <si>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</si>
  <si>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</si>
  <si>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</si>
  <si>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</si>
  <si>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</si>
  <si>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</si>
  <si>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</si>
  <si>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</si>
  <si>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</si>
  <si>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</si>
  <si>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</si>
  <si>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</si>
  <si>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</si>
  <si>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</si>
  <si>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</si>
  <si>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</si>
  <si>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</si>
  <si>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</si>
  <si>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</si>
  <si>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</si>
  <si>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</si>
  <si>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</si>
  <si>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</si>
  <si>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</si>
  <si>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</si>
  <si>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</si>
  <si>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</si>
  <si>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</si>
  <si>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</si>
  <si>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</si>
  <si>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</si>
  <si>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</si>
  <si>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</si>
  <si>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</si>
  <si>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</si>
  <si>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</si>
  <si>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</si>
  <si>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</si>
  <si>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</si>
  <si>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</si>
  <si>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</si>
  <si>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</si>
  <si>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</si>
  <si>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</si>
  <si>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</si>
  <si>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</si>
  <si>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</si>
  <si>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</si>
  <si>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</si>
  <si>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</si>
  <si>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</si>
  <si>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</si>
  <si>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</si>
  <si>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</si>
  <si>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</si>
  <si>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</si>
  <si>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</si>
  <si>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</si>
  <si>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</si>
  <si>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</si>
  <si>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</si>
  <si>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</si>
  <si>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</si>
  <si>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</si>
  <si>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</si>
  <si>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</si>
  <si>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</si>
  <si>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</si>
  <si>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</si>
  <si>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</si>
  <si>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</si>
  <si>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</si>
  <si>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</si>
  <si>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</si>
  <si>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</si>
  <si>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</si>
  <si>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</si>
  <si>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</si>
  <si>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</si>
  <si>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</si>
  <si>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</si>
  <si>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</si>
  <si>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</si>
  <si>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</si>
  <si>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</si>
  <si>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</si>
  <si>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</si>
  <si>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</si>
  <si>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</si>
  <si>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</si>
  <si>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</si>
  <si>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</si>
  <si>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</si>
  <si>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</si>
  <si>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</si>
  <si>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</si>
  <si>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</si>
  <si>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</si>
  <si>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</si>
  <si>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</si>
  <si>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</si>
  <si>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</si>
  <si>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</si>
  <si>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</si>
  <si>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</si>
  <si>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</si>
  <si>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</si>
  <si>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</si>
  <si>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</si>
  <si>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</si>
  <si>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</si>
  <si>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</si>
  <si>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</si>
  <si>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</si>
  <si>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</si>
  <si>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</si>
  <si>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</si>
  <si>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</si>
  <si>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</si>
  <si>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</si>
  <si>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</si>
  <si>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</si>
  <si>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</si>
  <si>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</si>
  <si>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</si>
  <si>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</si>
  <si>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</si>
  <si>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</si>
  <si>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</si>
  <si>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</si>
  <si>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</si>
  <si>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</si>
  <si>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</si>
  <si>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</si>
  <si>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</si>
  <si>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</si>
  <si>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</si>
  <si>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</si>
  <si>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</si>
  <si>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</si>
  <si>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</si>
  <si>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</si>
  <si>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</si>
  <si>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</si>
  <si>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</si>
  <si>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</si>
  <si>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</si>
  <si>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</si>
  <si>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</si>
  <si>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</si>
  <si>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</si>
  <si>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</si>
  <si>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</si>
  <si>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</si>
  <si>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</si>
  <si>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</si>
  <si>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</si>
  <si>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</si>
  <si>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</si>
  <si>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</si>
  <si>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</si>
  <si>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</si>
  <si>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</si>
  <si>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</si>
  <si>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</si>
  <si>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</si>
  <si>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</si>
  <si>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</si>
  <si>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</si>
  <si>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</si>
  <si>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</si>
  <si>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</si>
  <si>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</si>
  <si>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</si>
  <si>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</si>
  <si>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</si>
  <si>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</si>
  <si>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</si>
  <si>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</si>
  <si>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</si>
  <si>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</si>
  <si>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</si>
  <si>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</si>
  <si>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</si>
  <si>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</si>
  <si>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</si>
  <si>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</si>
  <si>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</si>
  <si>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</si>
  <si>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</si>
  <si>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</si>
  <si>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</si>
  <si>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</si>
  <si>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</si>
  <si>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</si>
  <si>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</si>
  <si>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</si>
  <si>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</si>
  <si>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</si>
  <si>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</si>
  <si>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</si>
  <si>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</si>
  <si>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</si>
  <si>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</si>
  <si>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</si>
  <si>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</si>
  <si>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</si>
  <si>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</si>
  <si>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</si>
  <si>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</si>
  <si>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</si>
  <si>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</si>
  <si>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</si>
  <si>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</si>
  <si>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</si>
  <si>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</si>
  <si>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</si>
  <si>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</si>
  <si>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</si>
  <si>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</si>
  <si>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</si>
  <si>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</si>
  <si>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</si>
  <si>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</si>
  <si>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</si>
  <si>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</si>
  <si>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</si>
  <si>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</si>
  <si>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</si>
  <si>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</si>
  <si>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</si>
  <si>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</si>
  <si>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</si>
  <si>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</si>
  <si>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</si>
  <si>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</si>
  <si>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</si>
  <si>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</si>
  <si>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</si>
  <si>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</si>
  <si>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</si>
  <si>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</si>
  <si>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</si>
  <si>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</si>
  <si>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</si>
  <si>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</si>
  <si>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</si>
  <si>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</si>
  <si>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</si>
  <si>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</si>
  <si>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</si>
  <si>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</si>
  <si>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</si>
  <si>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</si>
  <si>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</si>
  <si>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</si>
  <si>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</si>
  <si>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</si>
  <si>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</si>
  <si>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</si>
  <si>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</si>
  <si>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</si>
  <si>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</si>
  <si>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</si>
  <si>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</si>
  <si>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</si>
  <si>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</si>
  <si>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</si>
  <si>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</si>
  <si>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</si>
  <si>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</si>
  <si>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</si>
  <si>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</si>
  <si>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</si>
  <si>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</si>
  <si>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</si>
  <si>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</si>
  <si>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</si>
  <si>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</si>
  <si>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</si>
  <si>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</si>
  <si>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</si>
  <si>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</si>
  <si>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</si>
  <si>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</si>
  <si>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</si>
  <si>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</si>
  <si>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</si>
  <si>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</si>
  <si>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</si>
  <si>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</si>
  <si>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</si>
  <si>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</si>
  <si>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</si>
  <si>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</si>
  <si>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</si>
  <si>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</si>
  <si>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</si>
  <si>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</si>
  <si>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</si>
  <si>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</si>
  <si>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</si>
  <si>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</si>
  <si>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</si>
  <si>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</si>
  <si>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</si>
  <si>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</si>
  <si>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</si>
  <si>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</si>
  <si>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</si>
  <si>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</si>
  <si>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</si>
  <si>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</si>
  <si>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</si>
  <si>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</si>
  <si>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</si>
  <si>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</si>
  <si>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</si>
  <si>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</si>
  <si>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</si>
  <si>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</si>
  <si>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</si>
  <si>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</si>
  <si>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</si>
  <si>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</si>
  <si>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</si>
  <si>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</si>
  <si>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</si>
  <si>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</si>
  <si>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</si>
  <si>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</si>
  <si>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</si>
  <si>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</si>
  <si>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</si>
  <si>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</si>
  <si>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</si>
  <si>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</si>
  <si>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</si>
  <si>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</si>
  <si>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</si>
  <si>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</si>
  <si>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</si>
  <si>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</si>
  <si>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</si>
  <si>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</si>
  <si>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</si>
  <si>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</si>
  <si>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</si>
  <si>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</si>
  <si>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</si>
  <si>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</si>
  <si>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</si>
  <si>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</si>
  <si>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</si>
  <si>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</si>
  <si>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</si>
  <si>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</si>
  <si>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</si>
  <si>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</si>
  <si>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</si>
  <si>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</si>
  <si>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</si>
  <si>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</si>
  <si>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</si>
  <si>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</si>
  <si>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</si>
  <si>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</si>
  <si>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</si>
  <si>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</si>
  <si>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</si>
  <si>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</si>
  <si>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</si>
  <si>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</si>
  <si>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</si>
  <si>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</si>
  <si>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</si>
  <si>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</si>
  <si>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</si>
  <si>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</si>
  <si>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</si>
  <si>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</si>
  <si>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</si>
  <si>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</si>
  <si>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</si>
  <si>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</si>
  <si>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</si>
  <si>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</si>
  <si>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</si>
  <si>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</si>
  <si>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</si>
  <si>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</si>
  <si>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</si>
  <si>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</si>
  <si>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</si>
  <si>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</si>
  <si>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</si>
  <si>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</si>
  <si>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</si>
  <si>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</si>
  <si>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</si>
  <si>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</si>
  <si>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</si>
  <si>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</si>
  <si>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</si>
  <si>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</si>
  <si>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</si>
  <si>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</si>
  <si>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</si>
  <si>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</si>
  <si>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</si>
  <si>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</si>
  <si>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</si>
  <si>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</si>
  <si>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</si>
  <si>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</si>
  <si>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</si>
  <si>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</si>
  <si>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</si>
  <si>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</si>
  <si>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</si>
  <si>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</si>
  <si>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</si>
  <si>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</si>
  <si>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</si>
  <si>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</si>
  <si>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</si>
  <si>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</si>
  <si>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</si>
  <si>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</si>
  <si>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</si>
  <si>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</si>
  <si>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</si>
  <si>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</si>
  <si>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</si>
  <si>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</si>
  <si>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</si>
  <si>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</si>
  <si>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</si>
  <si>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</si>
  <si>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</si>
  <si>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</si>
  <si>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</si>
  <si>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</si>
  <si>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</si>
  <si>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</si>
  <si>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</si>
  <si>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</si>
  <si>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</si>
  <si>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</si>
  <si>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</si>
  <si>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</si>
  <si>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</si>
  <si>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</si>
  <si>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</si>
  <si>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</si>
  <si>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</si>
  <si>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</si>
  <si>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</si>
  <si>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</si>
  <si>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</si>
  <si>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</si>
  <si>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</si>
  <si>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</si>
  <si>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</si>
  <si>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</si>
  <si>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</si>
  <si>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</si>
  <si>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</si>
  <si>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</si>
  <si>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</si>
  <si>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</si>
  <si>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</si>
  <si>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</si>
  <si>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</si>
  <si>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</si>
  <si>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</si>
  <si>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</si>
  <si>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</si>
  <si>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</si>
  <si>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</si>
  <si>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</si>
  <si>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</si>
  <si>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</si>
  <si>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</si>
  <si>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</si>
  <si>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</si>
  <si>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</si>
  <si>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</si>
  <si>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</si>
  <si>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</si>
  <si>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</si>
  <si>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</si>
  <si>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</si>
  <si>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</si>
  <si>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</si>
  <si>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</si>
  <si>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</si>
  <si>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</si>
  <si>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</si>
  <si>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</si>
  <si>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</si>
  <si>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</si>
  <si>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</si>
  <si>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</si>
  <si>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</si>
  <si>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</si>
  <si>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</si>
  <si>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</si>
  <si>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</si>
  <si>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</si>
  <si>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</si>
  <si>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</si>
  <si>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</si>
  <si>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</si>
  <si>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</si>
  <si>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</si>
  <si>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</si>
  <si>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</si>
  <si>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</si>
  <si>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</si>
  <si>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</si>
  <si>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</si>
  <si>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</si>
  <si>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</si>
  <si>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</si>
  <si>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</si>
  <si>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</si>
  <si>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</si>
  <si>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</si>
  <si>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</si>
  <si>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</si>
  <si>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</si>
  <si>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</si>
  <si>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</si>
  <si>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</si>
  <si>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</si>
  <si>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</si>
  <si>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</si>
  <si>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</si>
  <si>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</si>
  <si>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</si>
  <si>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</si>
  <si>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</si>
  <si>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</si>
  <si>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</si>
  <si>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</si>
  <si>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</si>
  <si>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</si>
  <si>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</si>
  <si>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</si>
  <si>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</si>
  <si>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</si>
  <si>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</si>
  <si>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</si>
  <si>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</si>
  <si>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</si>
  <si>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</si>
  <si>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</si>
  <si>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</si>
  <si>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</si>
  <si>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</si>
  <si>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</si>
  <si>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</si>
  <si>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</si>
  <si>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</si>
  <si>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</si>
  <si>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</si>
  <si>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</si>
  <si>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</si>
  <si>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</si>
  <si>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</si>
  <si>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</si>
  <si>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</si>
  <si>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</si>
  <si>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</si>
  <si>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</si>
  <si>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</si>
  <si>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</si>
  <si>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</si>
  <si>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</si>
  <si>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</si>
  <si>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</si>
  <si>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</si>
  <si>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</si>
  <si>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</si>
  <si>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</si>
  <si>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</si>
  <si>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</si>
  <si>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</si>
  <si>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</si>
  <si>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</si>
  <si>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</si>
  <si>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</si>
  <si>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</si>
  <si>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</si>
  <si>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</si>
  <si>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</si>
  <si>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</si>
  <si>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</si>
  <si>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</si>
  <si>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</si>
  <si>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</si>
  <si>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</si>
  <si>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</si>
  <si>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</si>
  <si>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</si>
  <si>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</si>
  <si>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</si>
  <si>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</si>
  <si>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</si>
  <si>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</si>
  <si>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</si>
  <si>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</si>
  <si>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</si>
  <si>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</si>
  <si>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</si>
  <si>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</si>
  <si>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</si>
  <si>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</si>
  <si>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</si>
  <si>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</si>
  <si>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</si>
  <si>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</si>
  <si>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</si>
  <si>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</si>
  <si>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</si>
  <si>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</si>
  <si>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</si>
  <si>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</si>
  <si>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</si>
  <si>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</si>
  <si>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</si>
  <si>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</si>
  <si>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</si>
  <si>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</si>
  <si>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</si>
  <si>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</si>
  <si>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</si>
  <si>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</si>
  <si>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</si>
  <si>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</si>
  <si>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</si>
  <si>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</si>
  <si>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</si>
  <si>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</si>
  <si>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</si>
  <si>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</si>
  <si>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</si>
  <si>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</si>
  <si>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</si>
  <si>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</si>
  <si>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</si>
  <si>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</si>
  <si>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</si>
  <si>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</si>
  <si>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</si>
  <si>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</si>
  <si>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</si>
  <si>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</si>
  <si>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</si>
  <si>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</si>
  <si>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</si>
  <si>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</si>
  <si>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</si>
  <si>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</si>
  <si>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</si>
  <si>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</si>
  <si>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</si>
  <si>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</si>
  <si>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</si>
  <si>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</si>
  <si>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</si>
  <si>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</si>
  <si>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</si>
  <si>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</si>
  <si>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</si>
  <si>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</si>
  <si>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</si>
  <si>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</si>
  <si>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</si>
  <si>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</si>
  <si>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</si>
  <si>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</si>
  <si>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</si>
  <si>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</si>
  <si>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</si>
  <si>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</si>
  <si>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</si>
  <si>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</si>
  <si>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</si>
  <si>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</si>
  <si>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</si>
  <si>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</si>
  <si>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</si>
  <si>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</si>
  <si>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</si>
  <si>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</si>
  <si>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</si>
  <si>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</si>
  <si>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</si>
  <si>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</si>
  <si>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</si>
  <si>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</si>
  <si>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</si>
  <si>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</si>
  <si>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</si>
  <si>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</si>
  <si>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</si>
  <si>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</si>
  <si>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</si>
  <si>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</si>
  <si>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</si>
  <si>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</si>
  <si>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</si>
  <si>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</si>
  <si>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</si>
  <si>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</si>
  <si>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</si>
  <si>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</si>
  <si>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</si>
  <si>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</si>
  <si>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</si>
  <si>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</si>
  <si>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</si>
  <si>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</si>
  <si>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</si>
  <si>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</si>
  <si>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</si>
  <si>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</si>
  <si>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</si>
  <si>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</si>
  <si>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</si>
  <si>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</si>
  <si>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</si>
  <si>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</si>
  <si>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</si>
  <si>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</si>
  <si>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</si>
  <si>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</si>
  <si>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</si>
  <si>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</si>
  <si>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</si>
  <si>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</si>
  <si>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</si>
  <si>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</si>
  <si>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</si>
  <si>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</si>
  <si>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</si>
  <si>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</si>
  <si>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</si>
  <si>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</si>
  <si>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</si>
  <si>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</si>
  <si>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</si>
  <si>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</si>
  <si>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</si>
  <si>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</si>
  <si>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</si>
  <si>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</si>
  <si>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</si>
  <si>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</si>
  <si>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</si>
  <si>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</si>
  <si>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</si>
  <si>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</si>
  <si>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</si>
  <si>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</si>
  <si>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</si>
  <si>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</si>
  <si>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</si>
  <si>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</si>
  <si>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</si>
  <si>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</si>
  <si>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</si>
  <si>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</si>
  <si>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</si>
  <si>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</si>
  <si>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</si>
  <si>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</si>
  <si>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</si>
  <si>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</si>
  <si>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</si>
  <si>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</si>
  <si>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</si>
  <si>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</si>
  <si>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</si>
  <si>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</si>
  <si>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</si>
  <si>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</si>
  <si>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</si>
  <si>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</si>
  <si>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</si>
  <si>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</si>
  <si>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</si>
  <si>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</si>
  <si>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</si>
  <si>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</si>
  <si>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</si>
  <si>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</si>
  <si>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</si>
  <si>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</si>
  <si>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</si>
  <si>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</si>
  <si>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</si>
  <si>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</si>
  <si>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</si>
  <si>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</si>
  <si>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</si>
  <si>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</si>
  <si>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</si>
  <si>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</si>
  <si>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</si>
  <si>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</si>
  <si>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</si>
  <si>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</si>
  <si>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</si>
  <si>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</si>
  <si>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</si>
  <si>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</si>
  <si>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</si>
  <si>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</si>
  <si>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</si>
  <si>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</si>
  <si>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</si>
  <si>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</si>
  <si>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</si>
  <si>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</si>
  <si>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</si>
  <si>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</si>
  <si>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</si>
  <si>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</si>
  <si>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</si>
  <si>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</si>
  <si>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</si>
  <si>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</si>
  <si>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</si>
  <si>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</si>
  <si>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</si>
  <si>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</si>
  <si>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</si>
  <si>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</si>
  <si>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</si>
  <si>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</si>
  <si>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</si>
  <si>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</si>
  <si>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</si>
  <si>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</si>
  <si>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</si>
  <si>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</si>
  <si>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</si>
  <si>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</si>
  <si>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</si>
  <si>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</si>
  <si>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</si>
  <si>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</si>
  <si>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</si>
  <si>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</si>
  <si>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</si>
  <si>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</si>
  <si>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</si>
  <si>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</si>
  <si>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</si>
  <si>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</si>
  <si>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</si>
  <si>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</si>
  <si>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</si>
  <si>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</si>
  <si>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</si>
  <si>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</si>
  <si>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</si>
  <si>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</si>
  <si>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</si>
  <si>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</si>
  <si>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</si>
  <si>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</si>
  <si>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</si>
  <si>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</si>
  <si>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</si>
  <si>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</si>
  <si>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</si>
  <si>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</si>
  <si>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</si>
  <si>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</si>
  <si>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</si>
  <si>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</si>
  <si>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</si>
  <si>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</si>
  <si>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</si>
  <si>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</si>
  <si>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</si>
  <si>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</si>
  <si>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</si>
  <si>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</si>
  <si>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</si>
  <si>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</si>
  <si>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</si>
  <si>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</si>
  <si>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</si>
  <si>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</si>
  <si>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</si>
  <si>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</si>
  <si>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</si>
  <si>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</si>
  <si>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</si>
  <si>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</si>
  <si>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</si>
  <si>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</si>
  <si>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</si>
  <si>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</si>
  <si>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</si>
  <si>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</si>
  <si>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</si>
  <si>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</si>
  <si>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</si>
  <si>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</si>
  <si>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</si>
  <si>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</si>
  <si>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</si>
  <si>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</si>
  <si>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</si>
  <si>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</si>
  <si>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</si>
  <si>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</si>
  <si>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</si>
  <si>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</si>
  <si>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</si>
  <si>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</si>
  <si>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</si>
  <si>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</si>
  <si>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</si>
  <si>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</si>
  <si>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</si>
  <si>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</si>
  <si>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</si>
  <si>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</si>
  <si>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</si>
  <si>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</si>
  <si>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</si>
  <si>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</si>
  <si>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</si>
  <si>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</si>
  <si>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</si>
  <si>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</si>
  <si>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</si>
  <si>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</si>
  <si>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</si>
  <si>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</si>
  <si>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</si>
  <si>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</si>
  <si>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</si>
  <si>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</si>
  <si>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</si>
  <si>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</si>
  <si>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</si>
  <si>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</si>
  <si>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</si>
  <si>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</si>
  <si>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</si>
  <si>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</si>
  <si>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</si>
  <si>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</si>
  <si>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</si>
  <si>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</si>
  <si>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</si>
  <si>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</si>
  <si>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</si>
  <si>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</si>
  <si>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</si>
  <si>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</si>
  <si>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</si>
  <si>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</si>
  <si>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</si>
  <si>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</si>
  <si>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</si>
  <si>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</si>
  <si>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</si>
  <si>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</si>
  <si>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</si>
  <si>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</si>
  <si>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</si>
  <si>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</si>
  <si>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</si>
  <si>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</si>
  <si>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</si>
  <si>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</si>
  <si>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</si>
  <si>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</si>
  <si>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</si>
  <si>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</si>
  <si>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</si>
  <si>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</si>
  <si>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</si>
  <si>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</si>
  <si>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</si>
  <si>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</si>
  <si>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</si>
  <si>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</si>
  <si>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</si>
  <si>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</si>
  <si>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</si>
  <si>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</si>
  <si>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</si>
  <si>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</si>
  <si>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</si>
  <si>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</si>
  <si>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</si>
  <si>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</si>
  <si>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</si>
  <si>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</si>
  <si>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</si>
  <si>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</si>
  <si>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</si>
  <si>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</si>
  <si>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</si>
  <si>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</si>
  <si>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</si>
  <si>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</si>
  <si>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</si>
  <si>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</si>
  <si>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</si>
  <si>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</si>
  <si>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</si>
  <si>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</si>
  <si>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</si>
  <si>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</si>
  <si>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</si>
  <si>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</si>
  <si>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</si>
  <si>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</si>
  <si>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</si>
  <si>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</si>
  <si>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</si>
  <si>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</si>
  <si>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</si>
  <si>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</si>
  <si>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</si>
  <si>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</si>
  <si>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</si>
  <si>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</si>
  <si>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</si>
  <si>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</si>
  <si>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</si>
  <si>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</si>
  <si>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</si>
  <si>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</si>
  <si>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</si>
  <si>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</si>
  <si>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</si>
  <si>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</si>
  <si>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</si>
  <si>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</si>
  <si>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</si>
  <si>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</si>
  <si>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</si>
  <si>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</si>
  <si>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</si>
  <si>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</si>
  <si>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</si>
  <si>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</si>
  <si>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</si>
  <si>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</si>
  <si>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</si>
  <si>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</si>
  <si>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</si>
  <si>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</si>
  <si>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</si>
  <si>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</si>
  <si>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</si>
  <si>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</si>
  <si>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</si>
  <si>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</si>
  <si>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</si>
  <si>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</si>
  <si>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</si>
  <si>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</si>
  <si>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</si>
  <si>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</si>
  <si>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</si>
  <si>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</si>
  <si>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</si>
  <si>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</si>
  <si>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</si>
  <si>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</si>
  <si>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</si>
  <si>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</si>
  <si>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</si>
  <si>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</si>
  <si>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</si>
  <si>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</si>
  <si>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</si>
  <si>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</si>
  <si>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</si>
  <si>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</si>
  <si>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</si>
  <si>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</si>
  <si>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</si>
  <si>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</si>
  <si>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</si>
  <si>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</si>
  <si>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</si>
  <si>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</si>
  <si>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</si>
  <si>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</si>
  <si>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</si>
  <si>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</si>
  <si>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</si>
  <si>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</si>
  <si>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</si>
  <si>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</si>
  <si>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</si>
  <si>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</si>
  <si>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</si>
  <si>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</si>
  <si>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</si>
  <si>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</si>
  <si>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</si>
  <si>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</si>
  <si>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</si>
  <si>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</si>
  <si>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</si>
  <si>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</si>
  <si>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</si>
  <si>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</si>
  <si>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</si>
  <si>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</si>
  <si>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</si>
  <si>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</si>
  <si>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</si>
  <si>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</si>
  <si>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</si>
  <si>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</si>
  <si>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</si>
  <si>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</si>
  <si>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</si>
  <si>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</si>
  <si>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</si>
  <si>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</si>
  <si>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</si>
  <si>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</si>
  <si>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</si>
  <si>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</si>
  <si>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</si>
  <si>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</si>
  <si>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</si>
  <si>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</si>
  <si>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</si>
  <si>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</si>
  <si>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</si>
  <si>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</si>
  <si>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</si>
  <si>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</si>
  <si>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</si>
  <si>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</si>
  <si>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</si>
  <si>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</si>
  <si>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</si>
  <si>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</si>
  <si>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</si>
  <si>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</si>
  <si>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</si>
  <si>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</si>
  <si>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</si>
  <si>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</si>
  <si>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</si>
  <si>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</si>
  <si>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</si>
  <si>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</si>
  <si>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</si>
  <si>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</si>
  <si>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</si>
  <si>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</si>
  <si>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</si>
  <si>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</si>
  <si>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</si>
  <si>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</si>
  <si>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</si>
  <si>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</si>
  <si>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</si>
  <si>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</si>
  <si>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</si>
  <si>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</si>
  <si>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</si>
  <si>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</si>
  <si>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</si>
  <si>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</si>
  <si>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</si>
  <si>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</si>
  <si>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</si>
  <si>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</si>
  <si>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</si>
  <si>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</si>
  <si>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</si>
  <si>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</si>
  <si>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</si>
  <si>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</si>
  <si>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</si>
  <si>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</si>
  <si>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</si>
  <si>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</si>
  <si>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</si>
  <si>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</si>
  <si>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</si>
  <si>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</si>
  <si>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</si>
  <si>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</si>
  <si>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</si>
  <si>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</si>
  <si>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</si>
  <si>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</si>
  <si>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</si>
  <si>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</si>
  <si>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</si>
  <si>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</si>
  <si>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</si>
  <si>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</si>
  <si>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</si>
  <si>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</si>
  <si>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</si>
  <si>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</si>
  <si>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</si>
  <si>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</si>
  <si>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</si>
  <si>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</si>
  <si>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</si>
  <si>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</si>
  <si>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</si>
  <si>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</si>
  <si>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</si>
  <si>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</si>
  <si>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</si>
  <si>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</si>
  <si>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</si>
  <si>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</si>
  <si>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</si>
  <si>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</si>
  <si>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</si>
  <si>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</si>
  <si>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</si>
  <si>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</si>
  <si>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</si>
  <si>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</si>
  <si>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</si>
  <si>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</si>
  <si>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</si>
  <si>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</si>
  <si>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</si>
  <si>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</si>
  <si>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</si>
  <si>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</si>
  <si>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</si>
  <si>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</si>
  <si>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</si>
  <si>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</si>
  <si>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</si>
  <si>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</si>
  <si>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</si>
  <si>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</si>
  <si>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</si>
  <si>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</si>
  <si>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</si>
  <si>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</si>
  <si>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</si>
  <si>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</si>
  <si>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</si>
  <si>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</si>
  <si>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</si>
  <si>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</si>
  <si>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</si>
  <si>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</si>
  <si>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</si>
  <si>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</si>
  <si>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</si>
  <si>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</si>
  <si>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</si>
  <si>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</si>
  <si>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</si>
  <si>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</si>
  <si>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</si>
  <si>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</si>
  <si>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</si>
  <si>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</si>
  <si>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</si>
  <si>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</si>
  <si>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</si>
  <si>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</si>
  <si>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</si>
  <si>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</si>
  <si>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</si>
  <si>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</si>
  <si>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</si>
  <si>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</si>
  <si>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</si>
  <si>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</si>
  <si>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</si>
  <si>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</si>
  <si>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</si>
  <si>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</si>
  <si>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</si>
  <si>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</si>
  <si>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</si>
  <si>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</si>
  <si>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</si>
  <si>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</si>
  <si>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</si>
  <si>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</si>
  <si>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</si>
  <si>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</si>
  <si>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</si>
  <si>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</si>
  <si>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</si>
  <si>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</si>
  <si>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</si>
  <si>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</si>
  <si>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</si>
  <si>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</si>
  <si>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</si>
  <si>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</si>
  <si>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</si>
  <si>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</si>
  <si>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</si>
  <si>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</si>
  <si>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</si>
  <si>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</si>
  <si>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</si>
  <si>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</si>
  <si>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</si>
  <si>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</si>
  <si>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</si>
  <si>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</si>
  <si>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</si>
  <si>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</si>
  <si>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</si>
  <si>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</si>
  <si>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</si>
  <si>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</si>
  <si>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</si>
  <si>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</si>
  <si>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</si>
  <si>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</si>
  <si>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</si>
  <si>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</si>
  <si>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</si>
  <si>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</si>
  <si>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</si>
  <si>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</si>
  <si>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</si>
  <si>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</si>
  <si>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</si>
  <si>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</si>
  <si>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</si>
  <si>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</si>
  <si>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</si>
  <si>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</si>
  <si>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</si>
  <si>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</si>
  <si>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</si>
  <si>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</si>
  <si>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</si>
  <si>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</si>
  <si>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</si>
  <si>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</si>
  <si>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</si>
  <si>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</si>
  <si>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</si>
  <si>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</si>
  <si>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</si>
  <si>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</si>
  <si>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</si>
  <si>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</si>
  <si>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</si>
  <si>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</si>
  <si>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</si>
  <si>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</si>
  <si>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</si>
  <si>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</si>
  <si>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</si>
  <si>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</si>
  <si>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</si>
  <si>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</si>
  <si>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</si>
  <si>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</si>
  <si>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</si>
  <si>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</si>
  <si>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</si>
  <si>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</si>
  <si>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</si>
  <si>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</si>
  <si>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</si>
  <si>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</si>
  <si>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</si>
  <si>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</si>
  <si>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</si>
  <si>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</si>
  <si>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</si>
  <si>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</si>
  <si>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</si>
  <si>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</si>
  <si>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</si>
  <si>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</si>
  <si>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</si>
  <si>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</si>
  <si>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</si>
  <si>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</si>
  <si>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</si>
  <si>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</si>
  <si>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</si>
  <si>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</si>
  <si>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</si>
  <si>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</si>
  <si>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</si>
  <si>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</si>
  <si>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</si>
  <si>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</si>
  <si>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</si>
  <si>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</si>
  <si>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</si>
  <si>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</si>
  <si>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</si>
  <si>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</si>
  <si>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</si>
  <si>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</si>
  <si>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</si>
  <si>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</si>
  <si>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</si>
  <si>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</si>
  <si>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</si>
  <si>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</si>
  <si>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</si>
  <si>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</si>
  <si>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</si>
  <si>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</si>
  <si>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</si>
  <si>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</si>
  <si>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</si>
  <si>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</si>
  <si>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</si>
  <si>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</si>
  <si>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</si>
  <si>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</si>
  <si>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</si>
  <si>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</si>
  <si>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</si>
  <si>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</si>
  <si>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</si>
  <si>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</si>
  <si>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</si>
  <si>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</si>
  <si>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</si>
  <si>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</si>
  <si>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</si>
  <si>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</si>
  <si>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</si>
  <si>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</si>
  <si>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</si>
  <si>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</si>
  <si>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</si>
  <si>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</si>
  <si>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</si>
  <si>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</si>
  <si>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</si>
  <si>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</si>
  <si>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</si>
  <si>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</si>
  <si>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</si>
  <si>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</si>
  <si>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</si>
  <si>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</si>
  <si>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</si>
  <si>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</si>
  <si>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</si>
  <si>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</si>
  <si>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</si>
  <si>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</si>
  <si>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</si>
  <si>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</si>
  <si>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</si>
  <si>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</si>
  <si>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</si>
  <si>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</si>
  <si>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</si>
  <si>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</si>
  <si>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</si>
  <si>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</si>
  <si>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</si>
  <si>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</si>
  <si>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</si>
  <si>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</si>
  <si>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</si>
  <si>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</si>
  <si>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</si>
  <si>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</si>
  <si>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</si>
  <si>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</si>
  <si>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</si>
  <si>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</si>
  <si>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</si>
  <si>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</si>
  <si>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</si>
  <si>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</si>
  <si>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</si>
  <si>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</si>
  <si>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</si>
  <si>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</si>
  <si>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</si>
  <si>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</si>
  <si>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</si>
  <si>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</si>
  <si>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</si>
  <si>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</si>
  <si>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</si>
  <si>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</si>
  <si>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</si>
  <si>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</si>
  <si>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</si>
  <si>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</si>
  <si>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</si>
  <si>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</si>
  <si>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</si>
  <si>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</si>
  <si>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</si>
  <si>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</si>
  <si>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</si>
  <si>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</si>
  <si>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</si>
  <si>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</si>
  <si>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</si>
  <si>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</si>
  <si>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</si>
  <si>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</si>
  <si>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</si>
  <si>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</si>
  <si>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</si>
  <si>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</si>
  <si>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</si>
  <si>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</si>
  <si>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</si>
  <si>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</si>
  <si>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</si>
  <si>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</si>
  <si>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</si>
  <si>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</si>
  <si>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</si>
  <si>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</si>
  <si>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</si>
  <si>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</si>
  <si>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</si>
  <si>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</si>
  <si>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</si>
  <si>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</si>
  <si>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</si>
  <si>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</si>
  <si>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</si>
  <si>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</si>
  <si>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</si>
  <si>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</si>
  <si>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</si>
  <si>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</si>
  <si>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</si>
  <si>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</si>
  <si>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</si>
  <si>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</si>
  <si>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</si>
  <si>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</si>
  <si>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</si>
  <si>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</si>
  <si>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</si>
  <si>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</si>
  <si>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</si>
  <si>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</si>
  <si>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</si>
  <si>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</si>
  <si>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</si>
  <si>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</si>
  <si>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</si>
  <si>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</si>
  <si>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</si>
  <si>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</si>
  <si>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</si>
  <si>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</si>
  <si>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</si>
  <si>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</si>
  <si>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</si>
  <si>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</si>
  <si>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</si>
  <si>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</si>
  <si>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</si>
  <si>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</si>
  <si>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</si>
  <si>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</si>
  <si>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</si>
  <si>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</si>
  <si>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</si>
  <si>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</si>
  <si>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</si>
  <si>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</si>
  <si>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</si>
  <si>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</si>
  <si>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</si>
  <si>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</si>
  <si>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</si>
  <si>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</si>
  <si>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</si>
  <si>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</si>
  <si>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</si>
  <si>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</si>
  <si>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</si>
  <si>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</si>
  <si>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</si>
  <si>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</si>
  <si>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</si>
  <si>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</si>
  <si>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</si>
  <si>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</si>
  <si>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</si>
  <si>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</si>
  <si>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</si>
  <si>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</si>
  <si>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</si>
  <si>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</si>
  <si>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</si>
  <si>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</si>
  <si>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</si>
  <si>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</si>
  <si>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</si>
  <si>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</si>
  <si>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</si>
  <si>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</si>
  <si>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</si>
  <si>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</si>
  <si>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</si>
  <si>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</si>
  <si>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</si>
  <si>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</si>
  <si>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</si>
  <si>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</si>
  <si>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</si>
  <si>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</si>
  <si>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</si>
  <si>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</si>
  <si>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</si>
  <si>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</si>
  <si>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</si>
  <si>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</si>
  <si>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</si>
  <si>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</si>
  <si>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</si>
  <si>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</si>
  <si>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</si>
  <si>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</si>
  <si>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</si>
  <si>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</si>
  <si>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</si>
  <si>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</si>
  <si>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</si>
  <si>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</si>
  <si>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</si>
  <si>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</si>
  <si>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</si>
  <si>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</si>
  <si>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</si>
  <si>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</si>
  <si>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</si>
  <si>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</si>
  <si>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</si>
  <si>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</si>
  <si>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</si>
  <si>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</si>
  <si>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</si>
  <si>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</si>
  <si>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</si>
  <si>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</si>
  <si>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</si>
  <si>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</si>
  <si>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</si>
  <si>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</si>
  <si>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</si>
  <si>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</si>
  <si>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</si>
  <si>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</si>
  <si>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</si>
  <si>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</si>
  <si>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</si>
  <si>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</si>
  <si>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</si>
  <si>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</si>
  <si>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</si>
  <si>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</si>
  <si>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</si>
  <si>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</si>
  <si>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</si>
  <si>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</si>
  <si>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</si>
  <si>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</si>
  <si>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</si>
  <si>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</si>
  <si>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</si>
  <si>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</si>
  <si>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</si>
  <si>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</si>
  <si>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</si>
  <si>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</si>
  <si>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</si>
  <si>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</si>
  <si>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</si>
  <si>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</si>
  <si>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</si>
  <si>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</si>
  <si>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</si>
  <si>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</si>
  <si>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</si>
  <si>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</si>
  <si>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</si>
  <si>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</si>
  <si>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</si>
  <si>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</si>
  <si>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</si>
  <si>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</si>
  <si>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</si>
  <si>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</si>
  <si>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</si>
  <si>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</si>
  <si>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</si>
  <si>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</si>
  <si>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</si>
  <si>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</si>
  <si>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</si>
  <si>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</si>
  <si>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</si>
  <si>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</si>
  <si>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</si>
  <si>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</si>
  <si>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</si>
  <si>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</si>
  <si>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</si>
  <si>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</si>
  <si>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</si>
  <si>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</si>
  <si>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</si>
  <si>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</si>
  <si>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</si>
  <si>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</si>
  <si>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</si>
  <si>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</si>
  <si>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</si>
  <si>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</si>
  <si>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</si>
  <si>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</si>
  <si>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</si>
  <si>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</si>
  <si>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</si>
  <si>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</si>
  <si>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</si>
  <si>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</si>
  <si>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</si>
  <si>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</si>
  <si>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</si>
  <si>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</si>
  <si>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</si>
  <si>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</si>
  <si>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</si>
  <si>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</si>
  <si>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</si>
  <si>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</si>
  <si>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</si>
  <si>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</si>
  <si>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</si>
  <si>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</si>
  <si>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</si>
  <si>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</si>
  <si>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</si>
  <si>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</si>
  <si>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</si>
  <si>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</si>
  <si>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</si>
  <si>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</si>
  <si>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</si>
  <si>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</si>
  <si>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</si>
  <si>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</si>
  <si>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</si>
  <si>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</si>
  <si>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</si>
  <si>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</si>
  <si>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</si>
  <si>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</si>
  <si>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</si>
  <si>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</si>
  <si>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</si>
  <si>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</si>
  <si>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</si>
  <si>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</si>
  <si>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</si>
  <si>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</si>
  <si>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</si>
  <si>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</si>
  <si>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</si>
  <si>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</si>
  <si>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</si>
  <si>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</si>
  <si>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</si>
  <si>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</si>
  <si>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</si>
  <si>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</si>
  <si>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</si>
  <si>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</si>
  <si>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</si>
  <si>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</si>
  <si>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</si>
  <si>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</si>
  <si>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</si>
  <si>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</si>
  <si>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</si>
  <si>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</si>
  <si>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</si>
  <si>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</si>
  <si>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</si>
  <si>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</si>
  <si>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</si>
  <si>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</si>
  <si>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</si>
  <si>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</si>
  <si>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</si>
  <si>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</si>
  <si>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</si>
  <si>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</si>
  <si>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</si>
  <si>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</si>
  <si>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</si>
  <si>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</si>
  <si>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</si>
  <si>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</si>
  <si>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</si>
  <si>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</si>
  <si>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</si>
  <si>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</si>
  <si>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</si>
  <si>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</si>
  <si>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</si>
  <si>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</si>
  <si>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</si>
  <si>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</si>
  <si>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</si>
  <si>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</si>
  <si>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</si>
  <si>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</si>
  <si>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</si>
  <si>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</si>
  <si>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</si>
  <si>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</si>
  <si>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</si>
  <si>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</si>
  <si>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</si>
  <si>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</si>
  <si>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</si>
  <si>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</si>
  <si>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</si>
  <si>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</si>
  <si>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</si>
  <si>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</si>
  <si>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</si>
  <si>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</si>
  <si>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</si>
  <si>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</si>
  <si>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</si>
  <si>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</si>
  <si>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</si>
  <si>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</si>
  <si>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</si>
  <si>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</si>
  <si>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</si>
  <si>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</si>
  <si>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</si>
  <si>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</si>
  <si>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</si>
  <si>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</si>
  <si>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</si>
  <si>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</si>
  <si>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</si>
  <si>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</si>
  <si>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</si>
  <si>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</si>
  <si>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</si>
  <si>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</si>
  <si>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</si>
  <si>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</si>
  <si>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</si>
  <si>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</si>
  <si>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</si>
  <si>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</si>
  <si>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</si>
  <si>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</si>
  <si>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</si>
  <si>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</si>
  <si>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</si>
  <si>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</si>
  <si>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</si>
  <si>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</si>
  <si>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</si>
  <si>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</si>
  <si>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</si>
  <si>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</si>
  <si>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</si>
  <si>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</si>
  <si>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</si>
  <si>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</si>
  <si>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</si>
  <si>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</si>
  <si>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</si>
  <si>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</si>
  <si>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</si>
  <si>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</si>
  <si>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</si>
  <si>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</si>
  <si>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</si>
  <si>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</si>
  <si>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</si>
  <si>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</si>
  <si>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</si>
  <si>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</si>
  <si>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</si>
  <si>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</si>
  <si>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</si>
  <si>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</si>
  <si>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</si>
  <si>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</si>
  <si>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</si>
  <si>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</si>
  <si>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</si>
  <si>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</si>
  <si>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</si>
  <si>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</si>
  <si>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</si>
  <si>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</si>
  <si>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</si>
  <si>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</si>
  <si>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</si>
  <si>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</si>
  <si>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</si>
  <si>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</si>
  <si>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</si>
  <si>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</si>
  <si>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</si>
  <si>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</si>
  <si>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</si>
  <si>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</si>
  <si>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</si>
  <si>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</si>
  <si>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</si>
  <si>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</si>
  <si>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</si>
  <si>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</si>
  <si>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</si>
  <si>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</si>
  <si>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</si>
  <si>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</si>
  <si>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</si>
  <si>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</si>
  <si>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</si>
  <si>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</si>
  <si>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</si>
  <si>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</si>
  <si>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</si>
  <si>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</si>
  <si>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</si>
  <si>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</si>
  <si>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</si>
  <si>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</si>
  <si>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</si>
  <si>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</si>
  <si>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</si>
  <si>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</si>
  <si>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</si>
  <si>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</si>
  <si>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</si>
  <si>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</si>
  <si>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</si>
  <si>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</si>
  <si>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</si>
  <si>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</si>
  <si>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</si>
  <si>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</si>
  <si>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</si>
  <si>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</si>
  <si>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</si>
  <si>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</si>
  <si>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</si>
  <si>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</si>
  <si>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</si>
  <si>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</si>
  <si>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</si>
  <si>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</si>
  <si>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</si>
  <si>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</si>
  <si>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</si>
  <si>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</si>
  <si>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</si>
  <si>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</si>
  <si>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</si>
  <si>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</si>
  <si>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</si>
  <si>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</si>
  <si>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</si>
  <si>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</si>
  <si>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</si>
  <si>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</si>
  <si>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</si>
  <si>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</si>
  <si>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</si>
  <si>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</si>
  <si>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</si>
  <si>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</si>
  <si>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</si>
  <si>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</si>
  <si>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</si>
  <si>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</si>
  <si>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</si>
  <si>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</si>
  <si>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</si>
  <si>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</si>
  <si>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</si>
  <si>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</si>
  <si>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</si>
  <si>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</si>
  <si>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</si>
  <si>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</si>
  <si>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</si>
  <si>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</si>
  <si>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</si>
  <si>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</si>
  <si>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</si>
  <si>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</si>
  <si>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</si>
  <si>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</si>
  <si>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</si>
  <si>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</si>
  <si>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</si>
  <si>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</si>
  <si>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</si>
  <si>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</si>
  <si>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</si>
  <si>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</si>
  <si>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</si>
  <si>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</si>
  <si>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</si>
  <si>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</si>
  <si>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</si>
  <si>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</si>
  <si>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</si>
  <si>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</si>
  <si>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</si>
  <si>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</si>
  <si>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</si>
  <si>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</si>
  <si>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</si>
  <si>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</si>
  <si>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</si>
  <si>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</si>
  <si>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</si>
  <si>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</si>
  <si>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</si>
  <si>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</si>
  <si>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</si>
  <si>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</si>
  <si>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</si>
  <si>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</si>
  <si>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</si>
  <si>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</si>
  <si>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</si>
  <si>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</si>
  <si>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</si>
  <si>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</si>
  <si>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</si>
  <si>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</si>
  <si>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</si>
  <si>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</si>
  <si>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</si>
  <si>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</si>
  <si>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</si>
  <si>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</si>
  <si>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</si>
  <si>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</si>
  <si>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</si>
  <si>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</si>
  <si>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</si>
  <si>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</si>
  <si>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</si>
  <si>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</si>
  <si>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</si>
  <si>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</si>
  <si>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</si>
  <si>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</si>
  <si>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</si>
  <si>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</si>
  <si>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</si>
  <si>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</si>
  <si>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</si>
  <si>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</si>
  <si>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</si>
  <si>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</si>
  <si>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</si>
  <si>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</si>
  <si>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</si>
  <si>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</si>
  <si>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</si>
  <si>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</si>
  <si>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</si>
  <si>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</si>
  <si>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</si>
  <si>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</si>
  <si>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</si>
  <si>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</si>
  <si>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</si>
  <si>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</si>
  <si>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</si>
  <si>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</si>
  <si>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</si>
  <si>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</si>
  <si>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</si>
  <si>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</si>
  <si>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</si>
  <si>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</si>
  <si>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</si>
  <si>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</si>
  <si>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</si>
  <si>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</si>
  <si>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</si>
  <si>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</si>
  <si>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</si>
  <si>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</si>
  <si>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</si>
  <si>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</si>
  <si>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</si>
  <si>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</si>
  <si>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</si>
  <si>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</si>
  <si>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</si>
  <si>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</si>
  <si>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</si>
  <si>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</si>
  <si>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</si>
  <si>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</si>
  <si>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</si>
  <si>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</si>
  <si>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</si>
  <si>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</si>
  <si>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</si>
  <si>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</si>
  <si>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</si>
  <si>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</si>
  <si>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</si>
  <si>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</si>
  <si>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</si>
  <si>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</si>
  <si>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</si>
  <si>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</si>
  <si>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</si>
  <si>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</si>
  <si>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</si>
  <si>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</si>
  <si>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</si>
  <si>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</si>
  <si>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</si>
  <si>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</si>
  <si>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</si>
  <si>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</si>
  <si>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</si>
  <si>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</si>
  <si>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</si>
  <si>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</si>
  <si>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</si>
  <si>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</si>
  <si>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</si>
  <si>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</si>
  <si>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</si>
  <si>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</si>
  <si>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</si>
  <si>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</si>
  <si>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</si>
  <si>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</si>
  <si>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</si>
  <si>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</si>
  <si>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</si>
  <si>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</si>
  <si>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</si>
  <si>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</si>
  <si>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</si>
  <si>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</si>
  <si>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</si>
  <si>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</si>
  <si>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</si>
  <si>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</si>
  <si>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</si>
  <si>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</si>
  <si>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</si>
  <si>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</si>
  <si>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</si>
  <si>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</si>
  <si>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</si>
  <si>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</si>
  <si>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</si>
  <si>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</si>
  <si>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</si>
  <si>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</si>
  <si>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</si>
  <si>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</si>
  <si>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</si>
  <si>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</si>
  <si>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</si>
  <si>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</si>
  <si>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</si>
  <si>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</si>
  <si>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</si>
  <si>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</si>
  <si>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</si>
  <si>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</si>
  <si>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</si>
  <si>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</si>
  <si>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</si>
  <si>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</si>
  <si>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</si>
  <si>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</si>
  <si>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</si>
  <si>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</si>
  <si>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</si>
  <si>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</si>
  <si>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</si>
  <si>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</si>
  <si>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</si>
  <si>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</si>
  <si>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</si>
  <si>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</si>
  <si>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</si>
  <si>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</si>
  <si>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</si>
  <si>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</si>
  <si>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</si>
  <si>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</si>
  <si>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</si>
  <si>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</si>
  <si>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</si>
  <si>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</si>
  <si>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</si>
  <si>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</si>
  <si>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</si>
  <si>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</si>
  <si>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</si>
  <si>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</si>
  <si>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</si>
  <si>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</si>
  <si>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</si>
  <si>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</si>
  <si>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</si>
  <si>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</si>
  <si>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</si>
  <si>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</si>
  <si>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</si>
  <si>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</si>
  <si>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</si>
  <si>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</si>
  <si>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</si>
  <si>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</si>
  <si>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</si>
  <si>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</si>
  <si>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</si>
  <si>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</si>
  <si>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</si>
  <si>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</si>
  <si>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</si>
  <si>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</si>
  <si>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</si>
  <si>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</si>
  <si>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</si>
  <si>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</si>
  <si>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</si>
  <si>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</si>
  <si>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</si>
  <si>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</si>
  <si>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</si>
  <si>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</si>
  <si>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</si>
  <si>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</si>
  <si>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</si>
  <si>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</si>
  <si>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</si>
  <si>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</si>
  <si>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</si>
  <si>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</si>
  <si>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</si>
  <si>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</si>
  <si>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</si>
  <si>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</si>
  <si>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</si>
  <si>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</si>
  <si>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</si>
  <si>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</si>
  <si>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</si>
  <si>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</si>
  <si>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</si>
  <si>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</si>
  <si>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</si>
  <si>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</si>
  <si>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</si>
  <si>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</si>
  <si>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</si>
  <si>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</si>
  <si>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</si>
  <si>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</si>
  <si>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</si>
  <si>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</si>
  <si>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</si>
  <si>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</si>
  <si>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</si>
  <si>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</si>
  <si>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</si>
  <si>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</si>
  <si>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</si>
  <si>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</si>
  <si>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</si>
  <si>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</si>
  <si>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</si>
  <si>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</si>
  <si>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</si>
  <si>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</si>
  <si>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</si>
  <si>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</si>
  <si>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</si>
  <si>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</si>
  <si>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</si>
  <si>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</si>
  <si>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</si>
  <si>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</si>
  <si>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</si>
  <si>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</si>
  <si>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</si>
  <si>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</si>
  <si>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</si>
  <si>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</si>
  <si>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</si>
  <si>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</si>
  <si>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</si>
  <si>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</si>
  <si>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</si>
  <si>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</si>
  <si>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</si>
  <si>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</si>
  <si>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</si>
  <si>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</si>
  <si>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</si>
  <si>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</si>
  <si>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</si>
  <si>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</si>
  <si>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</si>
  <si>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</si>
  <si>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</si>
  <si>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</si>
  <si>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</si>
  <si>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</si>
  <si>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</si>
  <si>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</si>
  <si>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</si>
  <si>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</si>
  <si>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</si>
  <si>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</si>
  <si>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</si>
  <si>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</si>
  <si>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</si>
  <si>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</si>
  <si>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</si>
  <si>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</si>
  <si>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</si>
  <si>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</si>
  <si>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</si>
  <si>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</si>
  <si>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</si>
  <si>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</si>
  <si>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</si>
  <si>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</si>
  <si>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</si>
  <si>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</si>
  <si>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</si>
  <si>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</si>
  <si>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</si>
  <si>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</si>
  <si>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</si>
  <si>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</si>
  <si>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</si>
  <si>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</si>
  <si>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</si>
  <si>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</si>
  <si>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</si>
  <si>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</si>
  <si>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</si>
  <si>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</si>
  <si>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</si>
  <si>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</si>
  <si>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</si>
  <si>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</si>
  <si>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</si>
  <si>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</si>
  <si>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</si>
  <si>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</si>
  <si>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</si>
  <si>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</si>
  <si>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</si>
  <si>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</si>
  <si>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</si>
  <si>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</si>
  <si>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</si>
  <si>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</si>
  <si>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</si>
  <si>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</si>
  <si>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</si>
  <si>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</si>
  <si>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</si>
  <si>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</si>
  <si>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</si>
  <si>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</si>
  <si>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</si>
  <si>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</si>
  <si>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</si>
  <si>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</si>
  <si>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</si>
  <si>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</si>
  <si>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</si>
  <si>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</si>
  <si>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</si>
  <si>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</si>
  <si>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</si>
  <si>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</si>
  <si>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</si>
  <si>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</si>
  <si>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</si>
  <si>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</si>
  <si>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</si>
  <si>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</si>
  <si>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</si>
  <si>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</si>
  <si>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</si>
  <si>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</si>
  <si>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</si>
  <si>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</si>
  <si>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</si>
  <si>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</si>
  <si>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</si>
  <si>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</si>
  <si>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</si>
  <si>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</si>
  <si>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</si>
  <si>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</si>
  <si>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</si>
  <si>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</si>
  <si>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</si>
  <si>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</si>
  <si>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</si>
  <si>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</si>
  <si>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</si>
  <si>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</si>
  <si>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</si>
  <si>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</si>
  <si>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</si>
  <si>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</si>
  <si>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</si>
  <si>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</si>
  <si>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</si>
  <si>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</si>
  <si>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</si>
  <si>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</si>
  <si>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</si>
  <si>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</si>
  <si>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</si>
  <si>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</si>
  <si>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</si>
  <si>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</si>
  <si>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</si>
  <si>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</si>
  <si>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</si>
  <si>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</si>
  <si>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</si>
  <si>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</si>
  <si>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</si>
  <si>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</si>
  <si>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</si>
  <si>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</si>
  <si>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</si>
  <si>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</si>
  <si>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</si>
  <si>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</si>
  <si>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</si>
  <si>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</si>
  <si>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</si>
  <si>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</si>
  <si>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</si>
  <si>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</si>
  <si>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</si>
  <si>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</si>
  <si>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</si>
  <si>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</si>
  <si>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</si>
  <si>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</si>
  <si>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</si>
  <si>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</si>
  <si>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</si>
  <si>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</si>
  <si>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</si>
  <si>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</si>
  <si>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</si>
  <si>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</si>
  <si>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</si>
  <si>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</si>
  <si>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</si>
  <si>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</si>
  <si>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</si>
  <si>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</si>
  <si>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</si>
  <si>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</si>
  <si>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</si>
  <si>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</si>
  <si>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</si>
  <si>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</si>
  <si>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</si>
  <si>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</si>
  <si>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</si>
  <si>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</si>
  <si>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</si>
  <si>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</si>
  <si>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</si>
  <si>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</si>
  <si>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</si>
  <si>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</si>
  <si>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</si>
  <si>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</si>
  <si>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</si>
  <si>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</si>
  <si>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</si>
  <si>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</si>
  <si>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</si>
  <si>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</si>
  <si>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</si>
  <si>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</si>
  <si>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</si>
  <si>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</si>
  <si>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</si>
  <si>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</si>
  <si>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</si>
  <si>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</si>
  <si>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</si>
  <si>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</si>
  <si>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</si>
  <si>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</si>
  <si>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</si>
  <si>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</si>
  <si>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</si>
  <si>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</si>
  <si>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</si>
  <si>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</si>
  <si>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</si>
  <si>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</si>
  <si>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</si>
  <si>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</si>
  <si>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</si>
  <si>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</si>
  <si>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</si>
  <si>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</si>
  <si>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</si>
  <si>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</si>
  <si>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</si>
  <si>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</si>
  <si>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</si>
  <si>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</si>
  <si>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</si>
  <si>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</si>
  <si>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</si>
  <si>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</si>
  <si>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</si>
  <si>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</si>
  <si>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</si>
  <si>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</si>
  <si>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</si>
  <si>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</si>
  <si>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</si>
  <si>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</si>
  <si>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</si>
  <si>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</si>
  <si>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</si>
  <si>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</si>
  <si>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</si>
  <si>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</si>
  <si>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</si>
  <si>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</si>
  <si>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</si>
  <si>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</si>
  <si>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</si>
  <si>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</si>
  <si>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</si>
  <si>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</si>
  <si>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</si>
  <si>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</si>
  <si>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</si>
  <si>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</si>
  <si>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</si>
  <si>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</si>
  <si>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</si>
  <si>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</si>
  <si>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</si>
  <si>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</si>
  <si>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</si>
  <si>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</si>
  <si>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</si>
  <si>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</si>
  <si>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</si>
  <si>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</si>
  <si>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</si>
  <si>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</si>
  <si>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</si>
  <si>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</si>
  <si>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</si>
  <si>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</si>
  <si>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</si>
  <si>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</si>
  <si>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</si>
  <si>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</si>
  <si>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</si>
  <si>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</si>
  <si>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</si>
  <si>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</si>
  <si>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</si>
  <si>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</si>
  <si>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</si>
  <si>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</si>
  <si>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</si>
  <si>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</si>
  <si>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</si>
  <si>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</si>
  <si>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</si>
  <si>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</si>
  <si>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</si>
  <si>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</si>
  <si>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</si>
  <si>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</si>
  <si>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</si>
  <si>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</si>
  <si>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</si>
  <si>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</si>
  <si>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</si>
  <si>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</si>
  <si>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</si>
  <si>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</si>
  <si>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</si>
  <si>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</si>
  <si>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</si>
  <si>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</si>
  <si>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</si>
  <si>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</si>
  <si>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</si>
  <si>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</si>
  <si>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</si>
  <si>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</si>
  <si>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</si>
  <si>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</si>
  <si>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</si>
  <si>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</si>
  <si>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</si>
  <si>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</si>
  <si>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</si>
  <si>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</si>
  <si>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</si>
  <si>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</si>
  <si>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</si>
  <si>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</si>
  <si>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</si>
  <si>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</si>
  <si>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</si>
  <si>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</si>
  <si>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</si>
  <si>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</si>
  <si>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</si>
  <si>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</si>
  <si>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</si>
  <si>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</si>
  <si>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</si>
  <si>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</si>
  <si>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</si>
  <si>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</si>
  <si>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</si>
  <si>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</si>
  <si>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</si>
  <si>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</si>
  <si>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</si>
  <si>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</si>
  <si>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</si>
  <si>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</si>
  <si>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</si>
  <si>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</si>
  <si>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</si>
  <si>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</si>
  <si>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</si>
  <si>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</si>
  <si>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</si>
  <si>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</si>
  <si>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</si>
  <si>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</si>
  <si>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</si>
  <si>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</si>
  <si>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</si>
  <si>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</si>
  <si>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</si>
  <si>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</si>
  <si>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</si>
  <si>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</si>
  <si>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</si>
  <si>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</si>
  <si>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</si>
  <si>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</si>
  <si>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</si>
  <si>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</si>
  <si>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</si>
  <si>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</si>
  <si>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</si>
  <si>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</si>
  <si>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</si>
  <si>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</si>
  <si>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</si>
  <si>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</si>
  <si>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</si>
  <si>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</si>
  <si>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</si>
  <si>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</si>
  <si>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</si>
  <si>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</si>
  <si>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</si>
  <si>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</si>
  <si>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</si>
  <si>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</si>
  <si>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</si>
  <si>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</si>
  <si>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</si>
  <si>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</si>
  <si>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</si>
  <si>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</si>
  <si>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</si>
  <si>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</si>
  <si>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</si>
  <si>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</si>
  <si>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</si>
  <si>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</si>
  <si>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</si>
  <si>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</si>
  <si>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</si>
  <si>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</si>
  <si>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</si>
  <si>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</si>
  <si>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</si>
  <si>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</si>
  <si>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</si>
  <si>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</si>
  <si>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</si>
  <si>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</si>
  <si>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</si>
  <si>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</si>
  <si>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</si>
  <si>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</si>
  <si>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</si>
  <si>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</si>
  <si>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</si>
  <si>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</si>
  <si>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</si>
  <si>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</si>
  <si>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</si>
  <si>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</si>
  <si>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</si>
  <si>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</si>
  <si>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</si>
  <si>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</si>
  <si>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</si>
  <si>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</si>
  <si>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</si>
  <si>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</si>
  <si>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</si>
  <si>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</si>
  <si>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</si>
  <si>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</si>
  <si>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</si>
  <si>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</si>
  <si>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</si>
  <si>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</si>
  <si>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</si>
  <si>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</si>
  <si>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</si>
  <si>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</si>
  <si>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</si>
  <si>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</si>
  <si>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</si>
  <si>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</si>
  <si>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</si>
  <si>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</si>
  <si>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</si>
  <si>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</si>
  <si>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</si>
  <si>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</si>
  <si>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</si>
  <si>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</si>
  <si>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</si>
  <si>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</si>
  <si>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</si>
  <si>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</si>
  <si>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</si>
  <si>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</si>
  <si>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</si>
  <si>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</si>
  <si>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</si>
  <si>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</si>
  <si>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</si>
  <si>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</si>
  <si>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</si>
  <si>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</si>
  <si>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</si>
  <si>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</si>
  <si>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</si>
  <si>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</si>
  <si>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</si>
  <si>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</si>
  <si>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</si>
  <si>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</si>
  <si>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</si>
  <si>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</si>
  <si>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</si>
  <si>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</si>
  <si>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</si>
  <si>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</si>
  <si>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</si>
  <si>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</si>
  <si>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</si>
  <si>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</si>
  <si>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</si>
  <si>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</si>
  <si>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</si>
  <si>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</si>
  <si>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</si>
  <si>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</si>
  <si>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</si>
  <si>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</si>
  <si>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</si>
  <si>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</si>
  <si>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</si>
  <si>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</si>
  <si>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</si>
  <si>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</si>
  <si>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</si>
  <si>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</si>
  <si>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</si>
  <si>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</si>
  <si>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</si>
  <si>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</si>
  <si>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</si>
  <si>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</si>
  <si>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</si>
  <si>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</si>
  <si>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</si>
  <si>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</si>
  <si>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</si>
  <si>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</si>
  <si>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</si>
  <si>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</si>
  <si>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</si>
  <si>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</si>
  <si>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</si>
  <si>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</si>
  <si>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</si>
  <si>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</si>
  <si>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</si>
  <si>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</si>
  <si>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</si>
  <si>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</si>
  <si>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</si>
  <si>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</si>
  <si>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</si>
  <si>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</si>
  <si>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</si>
  <si>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</si>
  <si>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</si>
  <si>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</si>
  <si>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</si>
  <si>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</si>
  <si>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</si>
  <si>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</si>
  <si>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</si>
  <si>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</si>
  <si>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</si>
  <si>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</si>
  <si>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</si>
  <si>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</si>
  <si>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</si>
  <si>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</si>
  <si>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</si>
  <si>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</si>
  <si>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</si>
  <si>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</si>
  <si>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</si>
  <si>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</si>
  <si>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</si>
  <si>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</si>
  <si>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</si>
  <si>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</si>
  <si>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</si>
  <si>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</si>
  <si>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</si>
  <si>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</si>
  <si>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</si>
  <si>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</si>
  <si>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</si>
  <si>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</si>
  <si>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</si>
  <si>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</si>
  <si>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</si>
  <si>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</si>
  <si>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</si>
  <si>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</si>
  <si>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</si>
  <si>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</si>
  <si>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</si>
  <si>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</si>
  <si>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</si>
  <si>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</si>
  <si>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</si>
  <si>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</si>
  <si>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</si>
  <si>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</si>
  <si>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</si>
  <si>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</si>
  <si>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</si>
  <si>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</si>
  <si>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</si>
  <si>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</si>
  <si>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</si>
  <si>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</si>
  <si>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</si>
  <si>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</si>
  <si>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</si>
  <si>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</si>
  <si>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</si>
  <si>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</si>
  <si>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</si>
  <si>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</si>
  <si>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</si>
  <si>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</si>
  <si>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</si>
  <si>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</si>
  <si>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</si>
  <si>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</si>
  <si>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</si>
  <si>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</si>
  <si>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</si>
  <si>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</si>
  <si>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</si>
  <si>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</si>
  <si>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</si>
  <si>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</si>
  <si>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</si>
  <si>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</si>
  <si>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</si>
  <si>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</si>
  <si>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</si>
  <si>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</si>
  <si>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</si>
  <si>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</si>
  <si>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</si>
  <si>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</si>
  <si>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</si>
  <si>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</si>
  <si>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</si>
  <si>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</si>
  <si>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</si>
  <si>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</si>
  <si>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</si>
  <si>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</si>
  <si>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</si>
  <si>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</si>
  <si>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</si>
  <si>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</si>
  <si>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</si>
  <si>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</si>
  <si>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</si>
  <si>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</si>
  <si>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</si>
  <si>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</si>
  <si>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</si>
  <si>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</si>
  <si>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</si>
  <si>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</si>
  <si>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</si>
  <si>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</si>
  <si>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</si>
  <si>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</si>
  <si>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</si>
  <si>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</si>
  <si>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</si>
  <si>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</si>
  <si>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</si>
  <si>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</si>
  <si>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</si>
  <si>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</si>
  <si>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</si>
  <si>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</si>
  <si>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</si>
  <si>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</si>
  <si>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</si>
  <si>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</si>
  <si>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</si>
  <si>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</si>
  <si>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</si>
  <si>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</si>
  <si>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</si>
  <si>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</si>
  <si>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</si>
  <si>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</si>
  <si>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</si>
  <si>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</si>
  <si>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</si>
  <si>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</si>
  <si>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</si>
  <si>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</si>
  <si>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</si>
  <si>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</si>
  <si>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</si>
  <si>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</si>
  <si>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</si>
  <si>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</si>
  <si>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</si>
  <si>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</si>
  <si>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</si>
  <si>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</si>
  <si>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</si>
  <si>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</si>
  <si>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</si>
  <si>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</si>
  <si>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</si>
  <si>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</si>
  <si>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</si>
  <si>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</si>
  <si>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</si>
  <si>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</si>
  <si>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</si>
  <si>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</si>
  <si>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</si>
  <si>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</si>
  <si>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</si>
  <si>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</si>
  <si>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</si>
  <si>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</si>
  <si>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</si>
  <si>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</si>
  <si>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</si>
  <si>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</si>
  <si>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</si>
  <si>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</si>
  <si>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</si>
  <si>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</si>
  <si>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</si>
  <si>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</si>
  <si>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</si>
  <si>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</si>
  <si>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</si>
  <si>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</si>
  <si>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</si>
  <si>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</si>
  <si>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</si>
  <si>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</si>
  <si>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</si>
  <si>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</si>
  <si>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</si>
  <si>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</si>
  <si>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</si>
  <si>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</si>
  <si>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</si>
  <si>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</si>
  <si>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</si>
  <si>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</si>
  <si>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</si>
  <si>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</si>
  <si>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</si>
  <si>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</si>
  <si>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</si>
  <si>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</si>
  <si>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</si>
  <si>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</si>
  <si>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</si>
  <si>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</si>
  <si>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</si>
  <si>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</si>
  <si>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</si>
  <si>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</si>
  <si>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</si>
  <si>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</si>
  <si>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</si>
  <si>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</si>
  <si>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</si>
  <si>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</si>
  <si>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</si>
  <si>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</si>
  <si>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</si>
  <si>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</si>
  <si>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</si>
  <si>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</si>
  <si>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</si>
  <si>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</si>
  <si>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</si>
  <si>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</si>
  <si>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</si>
  <si>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</si>
  <si>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</si>
  <si>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</si>
  <si>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</si>
  <si>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</si>
  <si>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</si>
  <si>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</si>
  <si>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</si>
  <si>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</si>
  <si>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</si>
  <si>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</si>
  <si>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</si>
  <si>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</si>
  <si>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</si>
  <si>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</si>
  <si>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</si>
  <si>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</si>
  <si>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</si>
  <si>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</si>
  <si>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</si>
  <si>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</si>
  <si>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</si>
  <si>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</si>
  <si>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</si>
  <si>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</si>
  <si>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</si>
  <si>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</si>
  <si>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</si>
  <si>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</si>
  <si>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</si>
  <si>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</si>
  <si>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</si>
  <si>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</si>
  <si>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</si>
  <si>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</si>
  <si>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</si>
  <si>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</si>
  <si>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</si>
  <si>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</si>
  <si>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</si>
  <si>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</si>
  <si>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</si>
  <si>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</si>
  <si>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</si>
  <si>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</si>
  <si>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</si>
  <si>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</si>
  <si>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</si>
  <si>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</si>
  <si>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</si>
  <si>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</si>
  <si>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</si>
  <si>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</si>
  <si>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</si>
  <si>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</si>
  <si>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</si>
  <si>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</si>
  <si>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</si>
  <si>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</si>
  <si>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</si>
  <si>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</si>
  <si>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</si>
  <si>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</si>
  <si>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</si>
  <si>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</si>
  <si>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</si>
  <si>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</si>
  <si>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</si>
  <si>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</si>
  <si>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</si>
  <si>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</si>
  <si>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</si>
  <si>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</si>
  <si>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</si>
  <si>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</si>
  <si>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</si>
  <si>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</si>
  <si>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</si>
  <si>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</si>
  <si>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</si>
  <si>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</si>
  <si>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</si>
  <si>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</si>
  <si>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</si>
  <si>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</si>
  <si>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</si>
  <si>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</si>
  <si>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</si>
  <si>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</si>
  <si>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</si>
  <si>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</si>
  <si>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</si>
  <si>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</si>
  <si>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</si>
  <si>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</si>
  <si>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</si>
  <si>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</si>
  <si>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</si>
  <si>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</si>
  <si>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</si>
  <si>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</si>
  <si>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</si>
  <si>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</si>
  <si>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</si>
  <si>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</si>
  <si>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</si>
  <si>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</si>
  <si>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</si>
  <si>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</si>
  <si>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</si>
  <si>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</si>
  <si>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</si>
  <si>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</si>
  <si>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</si>
  <si>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</si>
  <si>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</si>
  <si>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</si>
  <si>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</si>
  <si>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</si>
  <si>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</si>
  <si>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</si>
  <si>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</si>
  <si>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</si>
  <si>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</si>
  <si>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</si>
  <si>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</si>
  <si>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</si>
  <si>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</si>
  <si>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</si>
  <si>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</si>
  <si>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</si>
  <si>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</si>
  <si>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</si>
  <si>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</si>
  <si>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</si>
  <si>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</si>
  <si>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</si>
  <si>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</si>
  <si>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</si>
  <si>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</si>
  <si>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</si>
  <si>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</si>
  <si>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</si>
  <si>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</si>
  <si>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</si>
  <si>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</si>
  <si>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</si>
  <si>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</si>
  <si>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</si>
  <si>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</si>
  <si>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</si>
  <si>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</si>
  <si>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</si>
  <si>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</si>
  <si>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</si>
  <si>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</si>
  <si>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</si>
  <si>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</si>
  <si>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</si>
  <si>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</si>
  <si>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</si>
  <si>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</si>
  <si>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</si>
  <si>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</si>
  <si>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</si>
  <si>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</si>
  <si>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</si>
  <si>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</si>
  <si>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</si>
  <si>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</si>
  <si>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</si>
  <si>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</si>
  <si>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</si>
  <si>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</si>
  <si>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</si>
  <si>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</si>
  <si>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</si>
  <si>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</si>
  <si>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</si>
  <si>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</si>
  <si>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</si>
  <si>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</si>
  <si>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</si>
  <si>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</si>
  <si>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</si>
  <si>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</si>
  <si>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</si>
  <si>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</si>
  <si>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</si>
  <si>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</si>
  <si>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</si>
  <si>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</si>
  <si>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</si>
  <si>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</si>
  <si>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</si>
  <si>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</si>
  <si>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</si>
  <si>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</si>
  <si>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</si>
  <si>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</si>
  <si>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</si>
  <si>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</si>
  <si>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</si>
  <si>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</si>
  <si>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</si>
  <si>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</si>
  <si>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</si>
  <si>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</si>
  <si>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</si>
  <si>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</si>
  <si>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</si>
  <si>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</si>
  <si>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</si>
  <si>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</si>
  <si>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</si>
  <si>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</si>
  <si>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</si>
  <si>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</si>
  <si>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</si>
  <si>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</si>
  <si>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</si>
  <si>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</si>
  <si>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</si>
  <si>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</si>
  <si>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</si>
  <si>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</si>
  <si>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</si>
  <si>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</si>
  <si>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</si>
  <si>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</si>
  <si>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</si>
  <si>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</si>
  <si>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</si>
  <si>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</si>
  <si>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</si>
  <si>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</si>
  <si>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</si>
  <si>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</si>
  <si>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</si>
  <si>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</si>
  <si>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</si>
  <si>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</si>
  <si>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</si>
  <si>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</si>
  <si>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</si>
  <si>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</si>
  <si>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</si>
  <si>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</si>
  <si>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</si>
  <si>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</si>
  <si>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</si>
  <si>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</si>
  <si>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</si>
  <si>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</si>
  <si>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</si>
  <si>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</si>
  <si>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</si>
  <si>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</si>
  <si>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</si>
  <si>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</si>
  <si>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</si>
  <si>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</si>
  <si>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</si>
  <si>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</si>
  <si>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</si>
  <si>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</si>
  <si>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</si>
  <si>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</si>
  <si>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</si>
  <si>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</si>
  <si>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</si>
  <si>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</si>
  <si>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</si>
  <si>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</si>
  <si>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</si>
  <si>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</si>
  <si>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</si>
  <si>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</si>
  <si>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</si>
  <si>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</si>
  <si>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</si>
  <si>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</si>
  <si>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</si>
  <si>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</si>
  <si>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</si>
  <si>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</si>
  <si>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</si>
  <si>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</si>
  <si>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</si>
  <si>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</si>
  <si>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</si>
  <si>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</si>
  <si>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</si>
  <si>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</si>
  <si>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</si>
  <si>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</si>
  <si>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</si>
  <si>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</si>
  <si>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</si>
  <si>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</si>
  <si>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</si>
  <si>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</si>
  <si>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</si>
  <si>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</si>
  <si>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</si>
  <si>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</si>
  <si>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</si>
  <si>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</si>
  <si>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</si>
  <si>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</si>
  <si>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</si>
  <si>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</si>
  <si>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</si>
  <si>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</si>
  <si>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</si>
  <si>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</si>
  <si>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</si>
  <si>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</si>
  <si>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</si>
  <si>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</si>
  <si>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</si>
  <si>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</si>
  <si>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</si>
  <si>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</si>
  <si>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</si>
  <si>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</si>
  <si>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</si>
  <si>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</si>
  <si>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</si>
  <si>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</si>
  <si>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</si>
  <si>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</si>
  <si>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</si>
  <si>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</si>
  <si>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</si>
  <si>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</si>
  <si>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</si>
  <si>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</si>
  <si>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</si>
  <si>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</si>
  <si>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</si>
  <si>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</si>
  <si>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</si>
  <si>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</si>
  <si>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</si>
  <si>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</si>
  <si>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</si>
  <si>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</si>
  <si>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</si>
  <si>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</si>
  <si>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</si>
  <si>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</si>
  <si>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</si>
  <si>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</si>
  <si>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</si>
  <si>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</si>
  <si>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</si>
  <si>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</si>
  <si>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</si>
  <si>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</si>
  <si>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</si>
  <si>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</si>
  <si>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</si>
  <si>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</si>
  <si>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</si>
  <si>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</si>
  <si>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</si>
  <si>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</si>
  <si>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</si>
  <si>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</si>
  <si>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</si>
  <si>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</si>
  <si>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</si>
  <si>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</si>
  <si>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</si>
  <si>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</si>
  <si>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</si>
  <si>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</si>
  <si>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</si>
  <si>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</si>
  <si>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</si>
  <si>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</si>
  <si>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</si>
  <si>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</si>
  <si>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</si>
  <si>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</si>
  <si>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</si>
  <si>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</si>
  <si>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</si>
  <si>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</si>
  <si>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</si>
  <si>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</si>
  <si>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</si>
  <si>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</si>
  <si>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</si>
  <si>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</si>
  <si>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</si>
  <si>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</si>
  <si>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</si>
  <si>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</si>
  <si>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</si>
  <si>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</si>
  <si>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</si>
  <si>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</si>
  <si>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</si>
  <si>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</si>
  <si>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</si>
  <si>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</si>
  <si>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</si>
  <si>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</si>
  <si>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</si>
  <si>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</si>
  <si>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</si>
  <si>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</si>
  <si>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</si>
  <si>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</si>
  <si>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</si>
  <si>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</si>
  <si>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</si>
  <si>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</si>
  <si>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</si>
  <si>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</si>
  <si>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</si>
  <si>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</si>
  <si>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</si>
  <si>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</si>
  <si>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</si>
  <si>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</si>
  <si>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</si>
  <si>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</si>
  <si>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</si>
  <si>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</si>
  <si>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</si>
  <si>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</si>
  <si>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</si>
  <si>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</si>
  <si>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</si>
  <si>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</si>
  <si>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</si>
  <si>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</si>
  <si>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</si>
  <si>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</si>
  <si>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</si>
  <si>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</si>
  <si>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</si>
  <si>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</si>
  <si>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</si>
  <si>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</si>
  <si>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</si>
  <si>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</si>
  <si>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</si>
  <si>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</si>
  <si>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</si>
  <si>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</si>
  <si>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</si>
  <si>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</si>
  <si>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</si>
  <si>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</si>
  <si>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</si>
  <si>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</si>
  <si>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</si>
  <si>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</si>
  <si>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</si>
  <si>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</si>
  <si>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</si>
  <si>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</si>
  <si>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</si>
  <si>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</si>
  <si>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</si>
  <si>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</si>
  <si>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</si>
  <si>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</si>
  <si>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</si>
  <si>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</si>
  <si>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</si>
  <si>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</si>
  <si>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</si>
  <si>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</si>
  <si>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</si>
  <si>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</si>
  <si>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</si>
  <si>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</si>
  <si>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</si>
  <si>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</si>
  <si>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</si>
  <si>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</si>
  <si>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</si>
  <si>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</si>
  <si>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</si>
  <si>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</si>
  <si>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</si>
  <si>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</si>
  <si>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</si>
  <si>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</si>
  <si>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</si>
  <si>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</si>
  <si>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</si>
  <si>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</si>
  <si>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</si>
  <si>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</si>
  <si>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</si>
  <si>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</si>
  <si>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</si>
  <si>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</si>
  <si>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</si>
  <si>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</si>
  <si>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</si>
  <si>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</si>
  <si>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</si>
  <si>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</si>
  <si>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</si>
  <si>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</si>
  <si>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</si>
  <si>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</si>
  <si>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</si>
  <si>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</si>
  <si>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</si>
  <si>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</si>
  <si>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</si>
  <si>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</si>
  <si>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</si>
  <si>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</si>
  <si>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</si>
  <si>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</si>
  <si>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</si>
  <si>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</si>
  <si>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</si>
  <si>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</si>
  <si>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</si>
  <si>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</si>
  <si>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</si>
  <si>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</si>
  <si>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</si>
  <si>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</si>
  <si>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</si>
  <si>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</si>
  <si>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</si>
  <si>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</si>
  <si>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</si>
  <si>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</si>
  <si>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</si>
  <si>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</si>
  <si>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</si>
  <si>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</si>
  <si>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</si>
  <si>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</si>
  <si>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</si>
  <si>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</si>
  <si>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</si>
  <si>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</si>
  <si>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</si>
  <si>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</si>
  <si>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</si>
  <si>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</si>
  <si>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</si>
  <si>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</si>
  <si>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</si>
  <si>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</si>
  <si>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</si>
  <si>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</si>
  <si>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</si>
  <si>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</si>
  <si>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</si>
  <si>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</si>
  <si>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</si>
  <si>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</si>
  <si>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</si>
  <si>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</si>
  <si>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</si>
  <si>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</si>
  <si>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</si>
  <si>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</si>
  <si>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</si>
  <si>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</si>
  <si>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</si>
  <si>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</si>
  <si>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</si>
  <si>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</si>
  <si>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</si>
  <si>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</si>
  <si>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</si>
  <si>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</si>
  <si>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</si>
  <si>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</si>
  <si>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</si>
  <si>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</si>
  <si>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</si>
  <si>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</si>
  <si>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</si>
  <si>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</si>
  <si>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</si>
  <si>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</si>
  <si>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</si>
  <si>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</si>
  <si>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</si>
  <si>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</si>
  <si>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</si>
  <si>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</si>
  <si>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</si>
  <si>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</si>
  <si>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</si>
  <si>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</si>
  <si>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</si>
  <si>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</si>
  <si>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</si>
  <si>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</si>
  <si>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</si>
  <si>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</si>
  <si>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</si>
  <si>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</si>
  <si>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</si>
  <si>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</si>
  <si>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</si>
  <si>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</si>
  <si>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</si>
  <si>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</si>
  <si>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</si>
  <si>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</si>
  <si>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</si>
  <si>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</si>
  <si>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</si>
  <si>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</si>
  <si>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</si>
  <si>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</si>
  <si>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</si>
  <si>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</si>
  <si>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</si>
  <si>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</si>
  <si>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</si>
  <si>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</si>
  <si>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</si>
  <si>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</si>
  <si>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</si>
  <si>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</si>
  <si>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</si>
  <si>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</si>
  <si>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</si>
  <si>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</si>
  <si>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</si>
  <si>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</si>
  <si>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</si>
  <si>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</si>
  <si>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</si>
  <si>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</si>
  <si>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</si>
  <si>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</si>
  <si>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</si>
  <si>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</si>
  <si>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</si>
  <si>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</si>
  <si>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</si>
  <si>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</si>
  <si>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</si>
  <si>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</si>
  <si>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</si>
  <si>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</si>
  <si>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</si>
  <si>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</si>
  <si>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</si>
  <si>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</si>
  <si>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</si>
  <si>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</si>
  <si>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</si>
  <si>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</si>
  <si>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</si>
  <si>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</si>
  <si>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</si>
  <si>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</si>
  <si>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</si>
  <si>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</si>
  <si>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</si>
  <si>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</si>
  <si>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</si>
  <si>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</si>
  <si>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</si>
  <si>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</si>
  <si>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</si>
  <si>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</si>
  <si>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</si>
  <si>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</si>
  <si>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</si>
  <si>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</si>
  <si>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</si>
  <si>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</si>
  <si>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</si>
  <si>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</si>
  <si>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</si>
  <si>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</si>
  <si>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</si>
  <si>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</si>
  <si>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</si>
  <si>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</si>
  <si>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</si>
  <si>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</si>
  <si>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</si>
  <si>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</si>
  <si>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</si>
  <si>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</si>
  <si>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</si>
  <si>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</si>
  <si>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</si>
  <si>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</si>
  <si>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</si>
  <si>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</si>
  <si>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</si>
  <si>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</si>
  <si>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</si>
  <si>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</si>
  <si>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</si>
  <si>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</si>
  <si>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</si>
  <si>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</si>
  <si>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</si>
  <si>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</si>
  <si>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</si>
  <si>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</si>
  <si>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</si>
  <si>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</si>
  <si>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</si>
  <si>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</si>
  <si>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</si>
  <si>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</si>
  <si>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</si>
  <si>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</si>
  <si>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</si>
  <si>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</si>
  <si>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</si>
  <si>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</si>
  <si>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</si>
  <si>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</si>
  <si>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</si>
  <si>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</si>
  <si>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</si>
  <si>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</si>
  <si>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</si>
  <si>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</si>
  <si>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</si>
  <si>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</si>
  <si>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</si>
  <si>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</si>
  <si>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</si>
  <si>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</si>
  <si>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</si>
  <si>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</si>
  <si>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</si>
  <si>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</si>
  <si>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</si>
  <si>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</si>
  <si>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</si>
  <si>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</si>
  <si>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</si>
  <si>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</si>
  <si>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</si>
  <si>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</si>
  <si>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</si>
  <si>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</si>
  <si>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</si>
  <si>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</si>
  <si>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</si>
  <si>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</si>
  <si>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</si>
  <si>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</si>
  <si>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</si>
  <si>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</si>
  <si>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</si>
  <si>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</si>
  <si>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</si>
  <si>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</si>
  <si>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</si>
  <si>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</si>
  <si>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</si>
  <si>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</si>
  <si>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</si>
  <si>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</si>
  <si>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</si>
  <si>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</si>
  <si>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</si>
  <si>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</si>
  <si>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</si>
  <si>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</si>
  <si>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</si>
  <si>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</si>
  <si>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</si>
  <si>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</si>
  <si>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</si>
  <si>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</si>
  <si>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</si>
  <si>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</si>
  <si>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</si>
  <si>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</si>
  <si>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</si>
  <si>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</si>
  <si>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</si>
  <si>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</si>
  <si>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</si>
  <si>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</si>
  <si>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</si>
  <si>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</si>
  <si>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</si>
  <si>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</si>
  <si>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</si>
  <si>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</si>
  <si>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</si>
  <si>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</si>
  <si>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</si>
  <si>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</si>
  <si>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</si>
  <si>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</si>
  <si>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</si>
  <si>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</si>
  <si>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</si>
  <si>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</si>
  <si>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</si>
  <si>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</si>
  <si>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</si>
  <si>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</si>
  <si>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</si>
  <si>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</si>
  <si>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</si>
  <si>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</si>
  <si>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</si>
  <si>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</si>
  <si>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</si>
  <si>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</si>
  <si>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</si>
  <si>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</si>
  <si>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</si>
  <si>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</si>
  <si>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</si>
  <si>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</si>
  <si>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</si>
  <si>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</si>
  <si>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</si>
  <si>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</si>
  <si>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</si>
  <si>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</si>
  <si>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</si>
  <si>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</si>
  <si>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</si>
  <si>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</si>
  <si>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</si>
  <si>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</si>
  <si>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</si>
  <si>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</si>
  <si>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</si>
  <si>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</si>
  <si>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</si>
  <si>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</si>
  <si>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</si>
  <si>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</si>
  <si>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</si>
  <si>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</si>
  <si>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</si>
  <si>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</si>
  <si>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</si>
  <si>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</si>
  <si>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</si>
  <si>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</si>
  <si>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</si>
  <si>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</si>
  <si>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</si>
  <si>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</si>
  <si>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</si>
  <si>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</si>
  <si>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</si>
  <si>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</si>
  <si>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</si>
  <si>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</si>
  <si>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</si>
  <si>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</si>
  <si>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</si>
  <si>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</si>
  <si>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</si>
  <si>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</si>
  <si>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</si>
  <si>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</si>
  <si>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</si>
  <si>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</si>
  <si>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</si>
  <si>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</si>
  <si>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</si>
  <si>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</si>
  <si>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</si>
  <si>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</si>
  <si>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</si>
  <si>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</si>
  <si>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</si>
  <si>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</si>
  <si>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</si>
  <si>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</si>
  <si>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</si>
  <si>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</si>
  <si>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</si>
  <si>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</si>
  <si>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</si>
  <si>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</si>
  <si>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</si>
  <si>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</si>
  <si>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</si>
  <si>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</si>
  <si>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</si>
  <si>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</si>
  <si>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</si>
  <si>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</si>
  <si>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</si>
  <si>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</si>
  <si>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</si>
  <si>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</si>
  <si>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</si>
  <si>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</si>
  <si>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</si>
  <si>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</si>
  <si>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</si>
  <si>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</si>
  <si>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</si>
  <si>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</si>
  <si>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</si>
  <si>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</si>
  <si>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</si>
  <si>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</si>
  <si>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</si>
  <si>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</si>
  <si>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</si>
  <si>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</si>
  <si>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</si>
  <si>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</si>
  <si>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</si>
  <si>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</si>
  <si>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</si>
  <si>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</si>
  <si>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</si>
  <si>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</si>
  <si>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</si>
  <si>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</si>
  <si>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</si>
  <si>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</si>
  <si>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</si>
  <si>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</si>
  <si>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</si>
  <si>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</si>
  <si>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</si>
  <si>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</si>
  <si>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</si>
  <si>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</si>
  <si>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</si>
  <si>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</si>
  <si>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</si>
  <si>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</si>
  <si>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</si>
  <si>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</si>
  <si>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</si>
  <si>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</si>
  <si>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</si>
  <si>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</si>
  <si>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</si>
  <si>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</si>
  <si>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</si>
  <si>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</si>
  <si>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</si>
  <si>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</si>
  <si>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</si>
  <si>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</si>
  <si>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</si>
  <si>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</si>
  <si>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</si>
  <si>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</si>
  <si>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</si>
  <si>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</si>
  <si>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</si>
  <si>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</si>
  <si>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</si>
  <si>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</si>
  <si>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</si>
  <si>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</si>
  <si>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</si>
  <si>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</si>
  <si>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</si>
  <si>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</si>
  <si>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</si>
  <si>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</si>
  <si>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</si>
  <si>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</si>
  <si>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</si>
  <si>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</si>
  <si>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</si>
  <si>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</si>
  <si>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</si>
  <si>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</si>
  <si>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</si>
  <si>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</si>
  <si>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</si>
  <si>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</si>
  <si>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</si>
  <si>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</si>
  <si>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</si>
  <si>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</si>
  <si>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</si>
  <si>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</si>
  <si>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</si>
  <si>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</si>
  <si>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</si>
  <si>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</si>
  <si>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</si>
  <si>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</si>
  <si>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</si>
  <si>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</si>
  <si>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</si>
  <si>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</si>
  <si>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</si>
  <si>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</si>
  <si>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</si>
  <si>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</si>
  <si>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</si>
  <si>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</si>
  <si>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</si>
  <si>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</si>
  <si>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</si>
  <si>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</si>
  <si>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</si>
  <si>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</si>
  <si>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</si>
  <si>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</si>
  <si>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</si>
  <si>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</si>
  <si>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</si>
  <si>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</si>
  <si>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</si>
  <si>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</si>
  <si>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</si>
  <si>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</si>
  <si>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</si>
  <si>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</si>
  <si>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</si>
  <si>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</si>
  <si>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</si>
  <si>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</si>
  <si>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</si>
  <si>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</si>
  <si>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</si>
  <si>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</si>
  <si>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</si>
  <si>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</si>
  <si>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</si>
  <si>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</si>
  <si>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</si>
  <si>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</si>
  <si>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</si>
  <si>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</si>
  <si>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</si>
  <si>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</si>
  <si>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</si>
  <si>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</si>
  <si>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</si>
  <si>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</si>
  <si>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</si>
  <si>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</si>
  <si>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</si>
  <si>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</si>
  <si>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</si>
  <si>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</si>
  <si>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</si>
  <si>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</si>
  <si>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</si>
  <si>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</si>
  <si>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</si>
  <si>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</si>
  <si>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</si>
  <si>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</si>
  <si>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</si>
  <si>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</si>
  <si>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</si>
  <si>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</si>
  <si>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</si>
  <si>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</si>
  <si>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</si>
  <si>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</si>
  <si>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</si>
  <si>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</si>
  <si>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</si>
  <si>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</si>
  <si>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</si>
  <si>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</si>
  <si>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</si>
  <si>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</si>
  <si>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</si>
  <si>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</si>
  <si>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</si>
  <si>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</si>
  <si>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</si>
  <si>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</si>
  <si>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</si>
  <si>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</si>
  <si>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</si>
  <si>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</si>
  <si>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</si>
  <si>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</si>
  <si>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</si>
  <si>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</si>
  <si>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</si>
  <si>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</si>
  <si>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</si>
  <si>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</si>
  <si>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</si>
  <si>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</si>
  <si>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</si>
  <si>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</si>
  <si>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</si>
  <si>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</si>
  <si>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</si>
  <si>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</si>
  <si>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</si>
  <si>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</si>
  <si>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</si>
  <si>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</si>
  <si>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</si>
  <si>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</si>
  <si>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</si>
  <si>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</si>
  <si>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</si>
  <si>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</si>
  <si>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</si>
  <si>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</si>
  <si>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</si>
  <si>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</si>
  <si>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</si>
  <si>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</si>
  <si>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</si>
  <si>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</si>
  <si>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</si>
  <si>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</si>
  <si>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</si>
  <si>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</si>
  <si>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</si>
  <si>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</si>
  <si>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</si>
  <si>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</si>
  <si>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</si>
  <si>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</si>
  <si>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</si>
  <si>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</si>
  <si>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</si>
  <si>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</si>
  <si>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</si>
  <si>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</si>
  <si>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</si>
  <si>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</si>
  <si>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</si>
  <si>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</si>
  <si>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</si>
  <si>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</si>
  <si>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</si>
  <si>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</si>
  <si>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</si>
  <si>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</si>
  <si>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</si>
  <si>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</si>
  <si>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</si>
  <si>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</si>
  <si>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</si>
  <si>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</si>
  <si>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</si>
  <si>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</si>
  <si>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</si>
  <si>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</si>
  <si>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</si>
  <si>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</si>
  <si>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</si>
  <si>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</si>
  <si>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</si>
  <si>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</si>
  <si>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</si>
  <si>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</si>
  <si>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</si>
  <si>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</si>
  <si>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</si>
  <si>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</si>
  <si>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</si>
  <si>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</si>
  <si>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</si>
  <si>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</si>
  <si>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</si>
  <si>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</si>
  <si>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</si>
  <si>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</si>
  <si>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</si>
  <si>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</si>
  <si>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</si>
  <si>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</si>
  <si>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</si>
  <si>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</si>
  <si>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</si>
  <si>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</si>
  <si>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</si>
  <si>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</si>
  <si>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</si>
  <si>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</si>
  <si>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</si>
  <si>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</si>
  <si>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</si>
  <si>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</si>
  <si>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</si>
  <si>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</si>
  <si>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</si>
  <si>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</si>
  <si>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</si>
  <si>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</si>
  <si>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</si>
  <si>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</si>
  <si>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</si>
  <si>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</si>
  <si>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</si>
  <si>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</si>
  <si>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</si>
  <si>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</si>
  <si>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</si>
  <si>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</si>
  <si>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</si>
  <si>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</si>
  <si>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</si>
  <si>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</si>
  <si>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</si>
  <si>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</si>
  <si>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</si>
  <si>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</si>
  <si>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</si>
  <si>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</si>
  <si>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</si>
  <si>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</si>
  <si>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</si>
  <si>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</si>
  <si>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</si>
  <si>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</si>
  <si>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</si>
  <si>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</si>
  <si>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</si>
  <si>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</si>
  <si>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</si>
  <si>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</si>
  <si>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</si>
  <si>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</si>
  <si>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</si>
  <si>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</si>
  <si>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</si>
  <si>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</si>
  <si>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</si>
  <si>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</si>
  <si>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</si>
  <si>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</si>
  <si>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</si>
  <si>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</si>
  <si>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</si>
  <si>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</si>
  <si>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</si>
  <si>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</si>
  <si>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</si>
  <si>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</si>
  <si>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</si>
  <si>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</si>
  <si>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</si>
  <si>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</si>
  <si>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</si>
  <si>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</si>
  <si>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</si>
  <si>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</si>
  <si>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</si>
  <si>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</si>
  <si>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</si>
  <si>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</si>
  <si>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</si>
  <si>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</si>
  <si>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</si>
  <si>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</si>
  <si>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</si>
  <si>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</si>
  <si>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</si>
  <si>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</si>
  <si>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</si>
  <si>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</si>
  <si>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</si>
  <si>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</si>
  <si>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</si>
  <si>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</si>
  <si>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</si>
  <si>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</si>
  <si>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</si>
  <si>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</si>
  <si>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</si>
  <si>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</si>
  <si>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</si>
  <si>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</si>
  <si>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</si>
  <si>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</si>
  <si>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</si>
  <si>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</si>
  <si>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</si>
  <si>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</si>
  <si>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</si>
  <si>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</si>
  <si>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</si>
  <si>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</si>
  <si>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</si>
  <si>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</si>
  <si>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</si>
  <si>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</si>
  <si>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</si>
  <si>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</si>
  <si>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</si>
  <si>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</si>
  <si>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</si>
  <si>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</si>
  <si>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</si>
  <si>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</si>
  <si>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</si>
  <si>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</si>
  <si>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</si>
  <si>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</si>
  <si>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</si>
  <si>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</si>
  <si>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</si>
  <si>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</si>
  <si>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</si>
  <si>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</si>
  <si>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</si>
  <si>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</si>
  <si>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</si>
  <si>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</si>
  <si>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</si>
  <si>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</si>
  <si>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</si>
  <si>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</si>
  <si>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</si>
  <si>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</si>
  <si>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</si>
  <si>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</si>
  <si>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</si>
  <si>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</si>
  <si>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</si>
  <si>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</si>
  <si>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</si>
  <si>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</si>
  <si>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</si>
  <si>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</si>
  <si>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</si>
  <si>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</si>
  <si>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</si>
  <si>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</si>
  <si>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</si>
  <si>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</si>
  <si>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</si>
  <si>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</si>
  <si>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</si>
  <si>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</si>
  <si>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</si>
  <si>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</si>
  <si>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</si>
  <si>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</si>
  <si>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</si>
  <si>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</si>
  <si>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</si>
  <si>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</si>
  <si>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</si>
  <si>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</si>
  <si>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</si>
  <si>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</si>
  <si>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</si>
  <si>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</si>
  <si>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</si>
  <si>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</si>
  <si>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</si>
  <si>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</si>
  <si>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</si>
  <si>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</si>
  <si>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</si>
  <si>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</si>
  <si>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</si>
  <si>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</si>
  <si>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</si>
  <si>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</si>
  <si>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</si>
  <si>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</si>
  <si>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</si>
  <si>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</si>
  <si>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</si>
  <si>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</si>
  <si>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</si>
  <si>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</si>
  <si>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</si>
  <si>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</si>
  <si>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</si>
  <si>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</si>
  <si>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</si>
  <si>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</si>
  <si>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</si>
  <si>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</si>
  <si>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</si>
  <si>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</si>
  <si>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</si>
  <si>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</si>
  <si>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</si>
  <si>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</si>
  <si>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</si>
  <si>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</si>
  <si>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</si>
  <si>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</si>
  <si>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</si>
  <si>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</si>
  <si>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</si>
  <si>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</si>
  <si>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</si>
  <si>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</si>
  <si>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</si>
  <si>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</si>
  <si>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</si>
  <si>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</si>
  <si>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</si>
  <si>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</si>
  <si>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</si>
  <si>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</si>
  <si>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</si>
  <si>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</si>
  <si>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</si>
  <si>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</si>
  <si>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</si>
  <si>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</si>
  <si>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</si>
  <si>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</si>
  <si>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</si>
  <si>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</si>
  <si>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</si>
  <si>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</si>
  <si>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</si>
  <si>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</si>
  <si>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</si>
  <si>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</si>
  <si>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</si>
  <si>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</si>
  <si>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</si>
  <si>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</si>
  <si>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</si>
  <si>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</si>
  <si>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</si>
  <si>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</si>
  <si>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</si>
  <si>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</si>
  <si>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</si>
  <si>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</si>
  <si>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</si>
  <si>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</si>
  <si>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</si>
  <si>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</si>
  <si>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</si>
  <si>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</si>
  <si>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</si>
  <si>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</si>
  <si>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</si>
  <si>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</si>
  <si>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</si>
  <si>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</si>
  <si>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</si>
  <si>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</si>
  <si>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</si>
  <si>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</si>
  <si>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</si>
  <si>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</si>
  <si>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</si>
  <si>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</si>
  <si>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</si>
  <si>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</si>
  <si>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</si>
  <si>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</si>
  <si>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</si>
  <si>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</si>
  <si>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</si>
  <si>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</si>
  <si>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</si>
  <si>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</si>
  <si>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</si>
  <si>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</si>
  <si>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</si>
  <si>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</si>
  <si>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</si>
  <si>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</si>
  <si>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</si>
  <si>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</si>
  <si>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</si>
  <si>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</si>
  <si>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</si>
  <si>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</si>
  <si>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</si>
  <si>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</si>
  <si>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</si>
  <si>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</si>
  <si>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</si>
  <si>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</si>
  <si>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</si>
  <si>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</si>
  <si>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</si>
  <si>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</si>
  <si>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</si>
  <si>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</si>
  <si>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</si>
  <si>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</si>
  <si>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</si>
  <si>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</si>
  <si>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</si>
  <si>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</si>
  <si>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</si>
  <si>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</si>
  <si>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</si>
  <si>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</si>
  <si>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</si>
  <si>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</si>
  <si>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</si>
  <si>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</si>
  <si>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</si>
  <si>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</si>
  <si>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</si>
  <si>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</si>
  <si>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</si>
  <si>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</si>
  <si>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</si>
  <si>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</si>
  <si>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</si>
  <si>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</si>
  <si>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</si>
  <si>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</si>
  <si>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</si>
  <si>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</si>
  <si>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</si>
  <si>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</si>
  <si>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</si>
  <si>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</si>
  <si>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</si>
  <si>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</si>
  <si>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</si>
  <si>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</si>
  <si>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</si>
  <si>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</si>
  <si>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</si>
  <si>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</si>
  <si>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</si>
  <si>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</si>
  <si>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</si>
  <si>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</si>
  <si>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</si>
  <si>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</si>
  <si>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</si>
  <si>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</si>
  <si>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</si>
  <si>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</si>
  <si>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</si>
  <si>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</si>
  <si>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</si>
  <si>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</si>
  <si>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</si>
  <si>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</si>
  <si>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</si>
  <si>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</si>
  <si>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</si>
  <si>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</si>
  <si>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</si>
  <si>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</si>
  <si>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</si>
  <si>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</si>
  <si>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</si>
  <si>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</si>
  <si>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</si>
  <si>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</si>
  <si>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</si>
  <si>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</si>
  <si>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</si>
  <si>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</si>
  <si>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</si>
  <si>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</si>
  <si>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</si>
  <si>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</si>
  <si>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</si>
  <si>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</si>
  <si>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</si>
  <si>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</si>
  <si>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</si>
  <si>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</si>
  <si>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</si>
  <si>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</si>
  <si>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</si>
  <si>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</si>
  <si>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</si>
  <si>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</si>
  <si>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</si>
  <si>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</si>
  <si>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</si>
  <si>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</si>
  <si>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</si>
  <si>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</si>
  <si>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</si>
  <si>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</si>
  <si>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</si>
  <si>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</si>
  <si>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</si>
  <si>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</si>
  <si>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</si>
  <si>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</si>
  <si>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</si>
  <si>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</si>
  <si>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</si>
  <si>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</si>
  <si>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</si>
  <si>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</si>
  <si>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</si>
  <si>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</si>
  <si>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</si>
  <si>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</si>
  <si>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</si>
  <si>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</si>
  <si>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</si>
  <si>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</si>
  <si>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</si>
  <si>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</si>
  <si>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</si>
  <si>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</si>
  <si>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</si>
  <si>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</si>
  <si>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</si>
  <si>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</si>
  <si>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</si>
  <si>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</si>
  <si>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</si>
  <si>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</si>
  <si>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</si>
  <si>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</si>
  <si>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</si>
  <si>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</si>
  <si>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</si>
  <si>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</si>
  <si>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</si>
  <si>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</si>
  <si>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</si>
  <si>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</si>
  <si>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</si>
  <si>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</si>
  <si>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</si>
  <si>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</si>
  <si>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</si>
  <si>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</si>
  <si>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</si>
  <si>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</si>
  <si>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</si>
  <si>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</si>
  <si>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</si>
  <si>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</si>
  <si>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</si>
  <si>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</si>
  <si>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</si>
  <si>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</si>
  <si>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</si>
  <si>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</si>
  <si>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</si>
  <si>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</si>
  <si>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</si>
  <si>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</si>
  <si>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</si>
  <si>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</si>
  <si>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</si>
  <si>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</si>
  <si>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</si>
  <si>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</si>
  <si>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</si>
  <si>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</si>
  <si>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</si>
  <si>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</si>
  <si>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</si>
  <si>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</si>
  <si>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</si>
  <si>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</si>
  <si>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</si>
  <si>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</si>
  <si>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</si>
  <si>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</si>
  <si>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</si>
  <si>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</si>
  <si>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</si>
  <si>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</si>
  <si>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</si>
  <si>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</si>
  <si>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</si>
  <si>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</si>
  <si>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</si>
  <si>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</si>
  <si>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</si>
  <si>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</si>
  <si>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</si>
  <si>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</si>
  <si>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</si>
  <si>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</si>
  <si>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</si>
  <si>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</si>
  <si>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</si>
  <si>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</si>
  <si>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</si>
  <si>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</si>
  <si>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</si>
  <si>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</si>
  <si>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</si>
  <si>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</si>
  <si>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</si>
  <si>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</si>
  <si>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</si>
  <si>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</si>
  <si>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</si>
  <si>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</si>
  <si>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</si>
  <si>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</si>
  <si>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</si>
  <si>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</si>
  <si>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</si>
  <si>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</si>
  <si>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</si>
  <si>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</si>
  <si>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</si>
  <si>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</si>
  <si>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</si>
  <si>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</si>
  <si>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</si>
  <si>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</si>
  <si>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</si>
  <si>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</si>
  <si>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</si>
  <si>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</si>
  <si>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</si>
  <si>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</si>
  <si>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</si>
  <si>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</si>
  <si>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</si>
  <si>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</si>
  <si>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</si>
  <si>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</si>
  <si>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</si>
  <si>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</si>
  <si>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</si>
  <si>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</si>
  <si>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</si>
  <si>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</si>
  <si>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</si>
  <si>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</si>
  <si>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</si>
  <si>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</si>
  <si>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</si>
  <si>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</si>
  <si>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</si>
  <si>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</si>
  <si>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</si>
  <si>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</si>
  <si>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</si>
  <si>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</si>
  <si>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</si>
  <si>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</si>
  <si>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</si>
  <si>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</si>
  <si>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</si>
  <si>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</si>
  <si>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</si>
  <si>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</si>
  <si>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</si>
  <si>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</si>
  <si>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</si>
  <si>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</si>
  <si>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</si>
  <si>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</si>
  <si>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</si>
  <si>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</si>
  <si>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</si>
  <si>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</si>
  <si>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</si>
  <si>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</si>
  <si>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</si>
  <si>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</si>
  <si>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</si>
  <si>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</si>
  <si>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</si>
  <si>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</si>
  <si>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</si>
  <si>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</si>
  <si>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</si>
  <si>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</si>
  <si>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</si>
  <si>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</si>
  <si>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</si>
  <si>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</si>
  <si>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</si>
  <si>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</si>
  <si>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</si>
  <si>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</si>
  <si>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</si>
  <si>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</si>
  <si>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</si>
  <si>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</si>
  <si>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</si>
  <si>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</si>
  <si>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</si>
  <si>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</si>
  <si>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</si>
  <si>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</si>
  <si>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</si>
  <si>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</si>
  <si>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</si>
  <si>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</si>
  <si>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</si>
  <si>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</si>
  <si>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</si>
  <si>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</si>
  <si>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</si>
  <si>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</si>
  <si>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</si>
  <si>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</si>
  <si>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</si>
  <si>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</si>
  <si>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</si>
  <si>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</si>
  <si>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</si>
  <si>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</si>
  <si>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</si>
  <si>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</si>
  <si>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</si>
  <si>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</si>
  <si>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</si>
  <si>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</si>
  <si>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</si>
  <si>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</si>
  <si>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</si>
  <si>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</si>
  <si>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</si>
  <si>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</si>
  <si>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</si>
  <si>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</si>
  <si>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</si>
  <si>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</si>
  <si>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</si>
  <si>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</si>
  <si>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</si>
  <si>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</si>
  <si>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</si>
  <si>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</si>
  <si>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</si>
  <si>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</si>
  <si>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</si>
  <si>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</si>
  <si>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</si>
  <si>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</si>
  <si>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</si>
  <si>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</si>
  <si>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</si>
  <si>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</si>
  <si>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</si>
  <si>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</si>
  <si>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</si>
  <si>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</si>
  <si>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</si>
  <si>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</si>
  <si>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</si>
  <si>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</si>
  <si>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</si>
  <si>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</si>
  <si>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</si>
  <si>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</si>
  <si>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</si>
  <si>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</si>
  <si>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</si>
  <si>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</si>
  <si>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</si>
  <si>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</si>
  <si>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</si>
  <si>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</si>
  <si>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</si>
  <si>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</si>
  <si>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</si>
  <si>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</si>
  <si>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</si>
  <si>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</si>
  <si>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</si>
  <si>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</si>
  <si>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</si>
  <si>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</si>
  <si>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</si>
  <si>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</si>
  <si>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</si>
  <si>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</si>
  <si>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</si>
  <si>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</si>
  <si>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</si>
  <si>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</si>
  <si>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</si>
  <si>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</si>
  <si>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</si>
  <si>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</si>
  <si>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</si>
  <si>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</si>
  <si>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</si>
  <si>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</si>
  <si>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</si>
  <si>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</si>
  <si>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</si>
  <si>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</si>
  <si>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</si>
  <si>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</si>
  <si>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</si>
  <si>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</si>
  <si>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</si>
  <si>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</si>
  <si>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</si>
  <si>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</si>
  <si>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</si>
  <si>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</si>
  <si>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</si>
  <si>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</si>
  <si>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</si>
  <si>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</si>
  <si>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</si>
  <si>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</si>
  <si>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</si>
  <si>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</si>
  <si>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</si>
  <si>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</si>
  <si>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</si>
  <si>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</si>
  <si>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</si>
  <si>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</si>
  <si>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</si>
  <si>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</si>
  <si>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</si>
  <si>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</si>
  <si>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</si>
  <si>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</si>
  <si>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</si>
  <si>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</si>
  <si>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</si>
  <si>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</si>
  <si>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</si>
  <si>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</si>
  <si>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</si>
  <si>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</si>
  <si>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</si>
  <si>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</si>
  <si>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</si>
  <si>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</si>
  <si>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</si>
  <si>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</si>
  <si>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</si>
  <si>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</si>
  <si>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</si>
  <si>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</si>
  <si>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</si>
  <si>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</si>
  <si>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</si>
  <si>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</si>
  <si>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</si>
  <si>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</si>
  <si>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</si>
  <si>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</si>
  <si>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</si>
  <si>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</si>
  <si>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</si>
  <si>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</si>
  <si>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</si>
  <si>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</si>
  <si>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</si>
  <si>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</si>
  <si>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</si>
  <si>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</si>
  <si>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</si>
  <si>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</si>
  <si>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</si>
  <si>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</si>
  <si>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</si>
  <si>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</si>
  <si>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</si>
  <si>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</si>
  <si>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</si>
  <si>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</si>
  <si>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</si>
  <si>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</si>
  <si>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</si>
  <si>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</si>
  <si>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</si>
  <si>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</si>
  <si>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</si>
  <si>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</si>
  <si>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</si>
  <si>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</si>
  <si>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</si>
  <si>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</si>
  <si>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</si>
  <si>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</si>
  <si>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</si>
  <si>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</si>
  <si>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</si>
  <si>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</si>
  <si>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</si>
  <si>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</si>
  <si>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</si>
  <si>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</si>
  <si>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</si>
  <si>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</si>
  <si>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</si>
  <si>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</si>
  <si>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</si>
  <si>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</si>
  <si>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</si>
  <si>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</si>
  <si>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</si>
  <si>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</si>
  <si>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</si>
  <si>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</si>
  <si>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</si>
  <si>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</si>
  <si>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</si>
  <si>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</si>
  <si>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</si>
  <si>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</si>
  <si>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</si>
  <si>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</si>
  <si>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</si>
  <si>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</si>
  <si>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</si>
  <si>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</si>
  <si>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</si>
  <si>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</si>
  <si>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</si>
  <si>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</si>
  <si>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</si>
  <si>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</si>
  <si>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</si>
  <si>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</si>
  <si>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</si>
  <si>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</si>
  <si>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</si>
  <si>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</si>
  <si>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</si>
  <si>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</si>
  <si>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</si>
  <si>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</si>
  <si>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</si>
  <si>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</si>
  <si>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</si>
  <si>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</si>
  <si>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</si>
  <si>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</si>
  <si>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</si>
  <si>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</si>
  <si>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</si>
  <si>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</si>
  <si>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</si>
  <si>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</si>
  <si>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</si>
  <si>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</si>
  <si>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</si>
  <si>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</si>
  <si>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</si>
  <si>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</si>
  <si>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</si>
  <si>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</si>
  <si>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</si>
  <si>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</si>
  <si>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</si>
  <si>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</si>
  <si>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</si>
  <si>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</si>
  <si>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</si>
  <si>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</si>
  <si>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</si>
  <si>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</si>
  <si>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</si>
  <si>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</si>
  <si>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</si>
  <si>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</si>
  <si>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</si>
  <si>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</si>
  <si>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</si>
  <si>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</si>
  <si>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</si>
  <si>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</si>
  <si>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</si>
  <si>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</si>
  <si>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</si>
  <si>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</si>
  <si>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</si>
  <si>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</si>
  <si>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</si>
  <si>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</si>
  <si>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</si>
  <si>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</si>
  <si>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</si>
  <si>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</si>
  <si>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</si>
  <si>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</si>
  <si>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</si>
  <si>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</si>
  <si>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</si>
  <si>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</si>
  <si>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</si>
  <si>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</si>
  <si>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</si>
  <si>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</si>
  <si>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</si>
  <si>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</si>
  <si>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</si>
  <si>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</si>
  <si>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</si>
  <si>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</si>
  <si>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</si>
  <si>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</si>
  <si>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</si>
  <si>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</si>
  <si>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</si>
  <si>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</si>
  <si>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</si>
  <si>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</si>
  <si>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</si>
  <si>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</si>
  <si>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</si>
  <si>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</si>
  <si>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</si>
  <si>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</si>
  <si>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</si>
  <si>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</si>
  <si>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</si>
  <si>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</si>
  <si>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</si>
  <si>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</si>
  <si>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</si>
  <si>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</si>
  <si>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</si>
  <si>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</si>
  <si>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</si>
  <si>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</si>
  <si>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</si>
  <si>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</si>
  <si>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</si>
  <si>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</si>
  <si>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</si>
  <si>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</si>
  <si>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</si>
  <si>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</si>
  <si>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</si>
  <si>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</si>
  <si>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</si>
  <si>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</si>
  <si>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</si>
  <si>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</si>
  <si>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</si>
  <si>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</si>
  <si>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</si>
  <si>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</si>
  <si>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</si>
  <si>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</si>
  <si>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</si>
  <si>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</si>
  <si>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</si>
  <si>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</si>
  <si>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</si>
  <si>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</si>
  <si>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</si>
  <si>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</si>
  <si>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</si>
  <si>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</si>
  <si>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</si>
  <si>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</si>
  <si>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</si>
  <si>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</si>
  <si>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</si>
  <si>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</si>
  <si>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</si>
  <si>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</si>
  <si>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</si>
  <si>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</si>
  <si>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</si>
  <si>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</si>
  <si>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</si>
  <si>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</si>
  <si>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</si>
  <si>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</si>
  <si>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</si>
  <si>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</si>
  <si>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</si>
  <si>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</si>
  <si>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</si>
  <si>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</si>
  <si>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</si>
  <si>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</si>
  <si>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</si>
  <si>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</si>
  <si>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</si>
  <si>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</si>
  <si>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</si>
  <si>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</si>
  <si>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</si>
  <si>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</si>
  <si>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</si>
  <si>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</si>
  <si>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</si>
  <si>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</si>
  <si>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</si>
  <si>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</si>
  <si>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</si>
  <si>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</si>
  <si>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</si>
  <si>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</si>
  <si>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</si>
  <si>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</si>
  <si>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</si>
  <si>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</si>
  <si>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</si>
  <si>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</si>
  <si>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</si>
  <si>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</si>
  <si>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</si>
  <si>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</si>
  <si>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</si>
  <si>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</si>
  <si>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</si>
  <si>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</si>
  <si>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</si>
  <si>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</si>
  <si>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</si>
  <si>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</si>
  <si>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</si>
  <si>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</si>
  <si>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</si>
  <si>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</si>
  <si>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</si>
  <si>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</si>
  <si>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</si>
  <si>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</si>
  <si>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</si>
  <si>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</si>
  <si>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</si>
  <si>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</si>
  <si>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</si>
  <si>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</si>
  <si>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</si>
  <si>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</si>
  <si>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</si>
  <si>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</si>
  <si>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</si>
  <si>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</si>
  <si>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</si>
  <si>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</si>
  <si>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</si>
  <si>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</si>
  <si>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</si>
  <si>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</si>
  <si>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</si>
  <si>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</si>
  <si>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</si>
  <si>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</si>
  <si>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</si>
  <si>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</si>
  <si>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</si>
  <si>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</si>
  <si>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</si>
  <si>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</si>
  <si>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</si>
  <si>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</si>
  <si>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</si>
  <si>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</si>
  <si>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</si>
  <si>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</si>
  <si>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</si>
  <si>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</si>
  <si>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</si>
  <si>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</si>
  <si>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</si>
  <si>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</si>
  <si>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</si>
  <si>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</si>
  <si>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</si>
  <si>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</si>
  <si>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</si>
  <si>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</si>
  <si>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</si>
  <si>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</si>
  <si>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</si>
  <si>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</si>
  <si>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</si>
  <si>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</si>
  <si>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</si>
  <si>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</si>
  <si>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</si>
  <si>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</si>
  <si>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</si>
  <si>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</si>
  <si>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</si>
  <si>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</si>
  <si>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</si>
  <si>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</si>
  <si>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</si>
  <si>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</si>
  <si>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</si>
  <si>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</si>
  <si>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</si>
  <si>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</si>
  <si>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</si>
  <si>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</si>
  <si>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</si>
  <si>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</si>
  <si>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</si>
  <si>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</si>
  <si>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</si>
  <si>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</si>
  <si>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</si>
  <si>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</si>
  <si>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</si>
  <si>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</si>
  <si>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</si>
  <si>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</si>
  <si>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</si>
  <si>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</si>
  <si>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</si>
  <si>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</si>
  <si>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</si>
  <si>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</si>
  <si>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</si>
  <si>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</si>
  <si>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</si>
  <si>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</si>
  <si>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</si>
  <si>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</si>
  <si>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</si>
  <si>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</si>
  <si>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</si>
  <si>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</si>
  <si>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</si>
  <si>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</si>
  <si>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</si>
  <si>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</si>
  <si>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</si>
  <si>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</si>
  <si>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</si>
  <si>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</si>
  <si>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</si>
  <si>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</si>
  <si>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</si>
  <si>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</si>
  <si>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</si>
  <si>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</si>
  <si>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</si>
  <si>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</si>
  <si>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</si>
  <si>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</si>
  <si>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</si>
  <si>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</si>
  <si>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</si>
  <si>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</si>
  <si>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</si>
  <si>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</si>
  <si>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</si>
  <si>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</si>
  <si>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</si>
  <si>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</si>
  <si>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</si>
  <si>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</si>
  <si>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</si>
  <si>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</si>
  <si>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</si>
  <si>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</si>
  <si>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</si>
  <si>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</si>
  <si>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</si>
  <si>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</si>
  <si>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</si>
  <si>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</si>
  <si>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</si>
  <si>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</si>
  <si>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</si>
  <si>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</si>
  <si>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</si>
  <si>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</si>
  <si>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</si>
  <si>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</si>
  <si>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</si>
  <si>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</si>
  <si>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</si>
  <si>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</si>
  <si>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</si>
  <si>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</si>
  <si>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</si>
  <si>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</si>
  <si>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</si>
  <si>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</si>
  <si>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</si>
  <si>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</si>
  <si>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</si>
  <si>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</si>
  <si>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</si>
  <si>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</si>
  <si>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</si>
  <si>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</si>
  <si>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</si>
  <si>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</si>
  <si>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</si>
  <si>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</si>
  <si>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</si>
  <si>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</si>
  <si>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</si>
  <si>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</si>
  <si>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</si>
  <si>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</si>
  <si>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</si>
  <si>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</si>
  <si>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</si>
  <si>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</si>
  <si>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</si>
  <si>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</si>
  <si>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</si>
  <si>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</si>
  <si>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</si>
  <si>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</si>
  <si>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</si>
  <si>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</si>
  <si>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</si>
  <si>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</si>
  <si>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</si>
  <si>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</si>
  <si>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</si>
  <si>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</si>
  <si>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</si>
  <si>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</si>
  <si>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</si>
  <si>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</si>
  <si>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</si>
  <si>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</si>
  <si>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</si>
  <si>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</si>
  <si>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</si>
  <si>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</si>
  <si>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</si>
  <si>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</si>
  <si>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</si>
  <si>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</si>
  <si>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</si>
  <si>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</si>
  <si>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</si>
  <si>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</si>
  <si>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</si>
  <si>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</si>
  <si>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</si>
  <si>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</si>
  <si>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</si>
  <si>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</si>
  <si>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</si>
  <si>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</si>
  <si>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</si>
  <si>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</si>
  <si>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</si>
  <si>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</si>
  <si>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</si>
  <si>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</si>
  <si>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</si>
  <si>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</si>
  <si>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</si>
  <si>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</si>
  <si>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</si>
  <si>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</si>
  <si>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</si>
  <si>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</si>
  <si>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</si>
  <si>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</si>
  <si>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</si>
  <si>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</si>
  <si>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</si>
  <si>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</si>
  <si>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</si>
  <si>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</si>
  <si>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</si>
  <si>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</si>
  <si>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</si>
  <si>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</si>
  <si>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</si>
  <si>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</si>
  <si>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</si>
  <si>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</si>
  <si>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</si>
  <si>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</si>
  <si>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</si>
  <si>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</si>
  <si>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</si>
  <si>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</si>
  <si>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</si>
  <si>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</si>
  <si>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</si>
  <si>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</si>
  <si>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</si>
  <si>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</si>
  <si>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</si>
  <si>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</si>
  <si>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</si>
  <si>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</si>
  <si>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</si>
  <si>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</si>
  <si>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</si>
  <si>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</si>
  <si>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</si>
  <si>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</si>
  <si>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</si>
  <si>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</si>
  <si>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</si>
  <si>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</si>
  <si>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</si>
  <si>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</si>
  <si>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</si>
  <si>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</si>
  <si>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</si>
  <si>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</si>
  <si>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</si>
  <si>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</si>
  <si>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</si>
  <si>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</si>
  <si>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</si>
  <si>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</si>
  <si>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</si>
  <si>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</si>
  <si>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</si>
  <si>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</si>
  <si>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</si>
  <si>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</si>
  <si>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</si>
  <si>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</si>
  <si>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</si>
  <si>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</si>
  <si>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</si>
  <si>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</si>
  <si>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</si>
  <si>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</si>
  <si>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</si>
  <si>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</si>
  <si>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</si>
  <si>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</si>
  <si>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</si>
  <si>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</si>
  <si>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</si>
  <si>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</si>
  <si>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</si>
  <si>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</si>
  <si>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</si>
  <si>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</si>
  <si>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</si>
  <si>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</si>
  <si>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</si>
  <si>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</si>
  <si>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</si>
  <si>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</si>
  <si>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</si>
  <si>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</si>
  <si>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</si>
  <si>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</si>
  <si>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</si>
  <si>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</si>
  <si>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</si>
  <si>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</si>
  <si>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</si>
  <si>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</si>
  <si>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</si>
  <si>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</si>
  <si>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</si>
  <si>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</si>
  <si>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</si>
  <si>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</si>
  <si>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</si>
  <si>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</si>
  <si>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</si>
  <si>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</si>
  <si>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</si>
  <si>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</si>
  <si>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</si>
  <si>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</si>
  <si>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</si>
  <si>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</si>
  <si>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</si>
  <si>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</si>
  <si>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</si>
  <si>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</si>
  <si>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</si>
  <si>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</si>
  <si>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</si>
  <si>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</si>
  <si>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</si>
  <si>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</si>
  <si>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</si>
  <si>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</si>
  <si>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</si>
  <si>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</si>
  <si>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</si>
  <si>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</si>
  <si>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</si>
  <si>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</si>
  <si>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</si>
  <si>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</si>
  <si>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</si>
  <si>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</si>
  <si>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</si>
  <si>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</si>
  <si>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</si>
  <si>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</si>
  <si>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</si>
  <si>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</si>
  <si>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</si>
  <si>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</si>
  <si>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</si>
  <si>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</si>
  <si>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</si>
  <si>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</si>
  <si>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</si>
  <si>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</si>
  <si>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</si>
  <si>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</si>
  <si>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</si>
  <si>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</si>
  <si>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</si>
  <si>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</si>
  <si>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</si>
  <si>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</si>
  <si>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</si>
  <si>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</si>
  <si>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</si>
  <si>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</si>
  <si>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</si>
  <si>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</si>
  <si>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</si>
  <si>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</si>
  <si>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</si>
  <si>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</si>
  <si>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</si>
  <si>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</si>
  <si>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</si>
  <si>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</si>
  <si>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</si>
  <si>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</si>
  <si>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</si>
  <si>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</si>
  <si>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</si>
  <si>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</si>
  <si>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</si>
  <si>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</si>
  <si>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</si>
  <si>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</si>
  <si>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</si>
  <si>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</si>
  <si>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</si>
  <si>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</si>
  <si>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</si>
  <si>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</si>
  <si>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</si>
  <si>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</si>
  <si>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</si>
  <si>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</si>
  <si>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</si>
  <si>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</si>
  <si>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</si>
  <si>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</si>
  <si>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</si>
  <si>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</si>
  <si>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</si>
  <si>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</si>
  <si>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</si>
  <si>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</si>
  <si>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</si>
  <si>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</si>
  <si>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</si>
  <si>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</si>
  <si>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</si>
  <si>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</si>
  <si>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</si>
  <si>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</si>
  <si>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</si>
  <si>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</si>
  <si>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</si>
  <si>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</si>
  <si>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</si>
  <si>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</si>
  <si>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</si>
  <si>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</si>
  <si>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</si>
  <si>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</si>
  <si>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</si>
  <si>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</si>
  <si>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</si>
  <si>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</si>
  <si>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</si>
  <si>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</si>
  <si>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</si>
  <si>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</si>
  <si>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</si>
  <si>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</si>
  <si>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</si>
  <si>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</si>
  <si>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</si>
  <si>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</si>
  <si>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</si>
  <si>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</si>
  <si>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</si>
  <si>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</si>
  <si>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</si>
  <si>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</si>
  <si>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</si>
  <si>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</si>
  <si>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</si>
  <si>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</si>
  <si>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</si>
  <si>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</si>
  <si>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</si>
  <si>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</si>
  <si>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</si>
  <si>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</si>
  <si>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</si>
  <si>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</si>
  <si>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</si>
  <si>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</si>
  <si>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</si>
  <si>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</si>
  <si>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</si>
  <si>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</si>
  <si>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</si>
  <si>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</si>
  <si>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</si>
  <si>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</si>
  <si>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</si>
  <si>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</si>
  <si>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</si>
  <si>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</si>
  <si>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</si>
  <si>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</si>
  <si>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</si>
  <si>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</si>
  <si>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</si>
  <si>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</si>
  <si>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</si>
  <si>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</si>
  <si>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</si>
  <si>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</si>
  <si>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</si>
  <si>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</si>
  <si>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</si>
  <si>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</si>
  <si>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</si>
  <si>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</si>
  <si>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</si>
  <si>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</si>
  <si>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</si>
  <si>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</si>
  <si>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</si>
  <si>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</si>
  <si>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</si>
  <si>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</si>
  <si>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</si>
  <si>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</si>
  <si>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</si>
  <si>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</si>
  <si>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</si>
  <si>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</si>
  <si>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</si>
  <si>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</si>
  <si>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</si>
  <si>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</si>
  <si>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</si>
  <si>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</si>
  <si>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</si>
  <si>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</si>
  <si>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</si>
  <si>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</si>
  <si>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</si>
  <si>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</si>
  <si>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</si>
  <si>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</si>
  <si>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</si>
  <si>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</si>
  <si>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</si>
  <si>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</si>
  <si>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</si>
  <si>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</si>
  <si>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</si>
  <si>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</si>
  <si>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</si>
  <si>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</si>
  <si>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</si>
  <si>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</si>
  <si>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</si>
  <si>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</si>
  <si>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</si>
  <si>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</si>
  <si>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</si>
  <si>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</si>
  <si>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</si>
  <si>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</si>
  <si>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</si>
  <si>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</si>
  <si>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</si>
  <si>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</si>
  <si>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</si>
  <si>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</si>
  <si>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</si>
  <si>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</si>
  <si>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</si>
  <si>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</si>
  <si>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</si>
  <si>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</si>
  <si>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</si>
  <si>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</si>
  <si>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</si>
  <si>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</si>
  <si>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</si>
  <si>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</si>
  <si>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</si>
  <si>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</si>
  <si>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</si>
  <si>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</si>
  <si>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</si>
  <si>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</si>
  <si>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</si>
  <si>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</si>
  <si>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</si>
  <si>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</si>
  <si>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</si>
  <si>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</si>
  <si>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</si>
  <si>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</si>
  <si>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</si>
  <si>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</si>
  <si>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</si>
  <si>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</si>
  <si>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</si>
  <si>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</si>
  <si>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</si>
  <si>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</si>
  <si>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</si>
  <si>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</si>
  <si>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</si>
  <si>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</si>
  <si>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</si>
  <si>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</si>
  <si>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</si>
  <si>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</si>
  <si>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</si>
  <si>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</si>
  <si>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</si>
  <si>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</si>
  <si>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</si>
  <si>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</si>
  <si>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</si>
  <si>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</si>
  <si>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</si>
  <si>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</si>
  <si>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</si>
  <si>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</si>
  <si>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</si>
  <si>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</si>
  <si>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</si>
  <si>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</si>
  <si>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</si>
  <si>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</si>
  <si>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</si>
  <si>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</si>
  <si>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</si>
  <si>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</si>
  <si>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</si>
  <si>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</si>
  <si>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</si>
  <si>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</si>
  <si>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</si>
  <si>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</si>
  <si>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</si>
  <si>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</si>
  <si>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</si>
  <si>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</si>
  <si>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</si>
  <si>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</si>
  <si>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</si>
  <si>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</si>
  <si>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</si>
  <si>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</si>
  <si>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</si>
  <si>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</si>
  <si>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</si>
  <si>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</si>
  <si>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</si>
  <si>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</si>
  <si>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</si>
  <si>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</si>
  <si>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</si>
  <si>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</si>
  <si>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</si>
  <si>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</si>
  <si>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</si>
  <si>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</si>
  <si>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</si>
  <si>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</si>
  <si>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</si>
  <si>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</si>
  <si>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</si>
  <si>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</si>
  <si>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</si>
  <si>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</si>
  <si>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</si>
  <si>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</si>
  <si>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</si>
  <si>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</si>
  <si>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</si>
  <si>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</si>
  <si>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</si>
  <si>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</si>
  <si>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</si>
  <si>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</si>
  <si>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</si>
  <si>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</si>
  <si>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</si>
  <si>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</si>
  <si>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</si>
  <si>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</si>
  <si>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</si>
  <si>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</si>
  <si>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</si>
  <si>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</si>
  <si>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</si>
  <si>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</si>
  <si>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</si>
  <si>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</si>
  <si>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</si>
  <si>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</si>
  <si>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</si>
  <si>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</si>
  <si>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</si>
  <si>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</si>
  <si>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</si>
  <si>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</si>
  <si>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</si>
  <si>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</si>
  <si>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</si>
  <si>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</si>
  <si>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</si>
  <si>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</si>
  <si>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</si>
  <si>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</si>
  <si>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</si>
  <si>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</si>
  <si>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</si>
  <si>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</si>
  <si>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</si>
  <si>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</si>
  <si>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</si>
  <si>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</si>
  <si>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</si>
  <si>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</si>
  <si>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</si>
  <si>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</si>
  <si>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</si>
  <si>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</si>
  <si>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</si>
  <si>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</si>
  <si>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</si>
  <si>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</si>
  <si>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</si>
  <si>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</si>
  <si>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</si>
  <si>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</si>
  <si>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</si>
  <si>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</si>
  <si>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</si>
  <si>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</si>
  <si>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</si>
  <si>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</si>
  <si>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</si>
  <si>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</si>
  <si>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</si>
  <si>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</si>
  <si>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</si>
  <si>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</si>
  <si>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</si>
  <si>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</si>
  <si>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</si>
  <si>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</si>
  <si>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</si>
  <si>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</si>
  <si>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</si>
  <si>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</si>
  <si>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</si>
  <si>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</si>
  <si>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</si>
  <si>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</si>
  <si>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</si>
  <si>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</si>
  <si>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</si>
  <si>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</si>
  <si>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</si>
  <si>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</si>
  <si>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</si>
  <si>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</si>
  <si>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</si>
  <si>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</si>
  <si>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</si>
  <si>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</si>
  <si>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</si>
  <si>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</si>
  <si>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</si>
  <si>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</si>
  <si>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</si>
  <si>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</si>
  <si>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</si>
  <si>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</si>
  <si>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</si>
  <si>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</si>
  <si>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</si>
  <si>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</si>
  <si>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</si>
  <si>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</si>
  <si>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</si>
  <si>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</si>
  <si>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</si>
  <si>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</si>
  <si>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</si>
  <si>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</si>
  <si>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</si>
  <si>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</si>
  <si>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</si>
  <si>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</si>
  <si>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</si>
  <si>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</si>
  <si>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</si>
  <si>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</si>
  <si>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</si>
  <si>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</si>
  <si>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</si>
  <si>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</si>
  <si>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</si>
  <si>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</si>
  <si>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</si>
  <si>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</si>
  <si>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</si>
  <si>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</si>
  <si>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</si>
  <si>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</si>
  <si>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</si>
  <si>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</si>
  <si>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</si>
  <si>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</si>
  <si>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</si>
  <si>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</si>
  <si>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</si>
  <si>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</si>
  <si>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</si>
  <si>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</si>
  <si>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</si>
  <si>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</si>
  <si>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</si>
  <si>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</si>
  <si>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</si>
  <si>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</si>
  <si>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</si>
  <si>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</si>
  <si>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</si>
  <si>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</si>
  <si>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</si>
  <si>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</si>
  <si>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</si>
  <si>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</si>
  <si>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</si>
  <si>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</si>
  <si>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</si>
  <si>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</si>
  <si>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</si>
  <si>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</si>
  <si>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</si>
  <si>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</si>
  <si>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</si>
  <si>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</si>
  <si>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</si>
  <si>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</si>
  <si>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</si>
  <si>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</si>
  <si>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</si>
  <si>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</si>
  <si>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</si>
  <si>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</si>
  <si>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</si>
  <si>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</si>
  <si>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</si>
  <si>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</si>
  <si>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</si>
  <si>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</si>
  <si>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</si>
  <si>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</si>
  <si>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</si>
  <si>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</si>
  <si>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</si>
  <si>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</si>
  <si>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</si>
  <si>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</si>
  <si>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</si>
  <si>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</si>
  <si>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</si>
  <si>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</si>
  <si>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</si>
  <si>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</si>
  <si>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</si>
  <si>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</si>
  <si>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</si>
  <si>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</si>
  <si>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</si>
  <si>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</si>
  <si>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</si>
  <si>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</si>
  <si>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</si>
  <si>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</si>
  <si>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</si>
  <si>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</si>
  <si>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</si>
  <si>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</si>
  <si>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</si>
  <si>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</si>
  <si>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</si>
  <si>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</si>
  <si>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</si>
  <si>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</si>
  <si>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</si>
  <si>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</si>
  <si>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</si>
  <si>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</si>
  <si>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</si>
  <si>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</si>
  <si>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</si>
  <si>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</si>
  <si>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</si>
  <si>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</si>
  <si>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</si>
  <si>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</si>
  <si>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</si>
  <si>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</si>
  <si>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</si>
  <si>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</si>
  <si>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</si>
  <si>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</si>
  <si>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</si>
  <si>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</si>
  <si>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</si>
  <si>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</si>
  <si>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</si>
  <si>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</si>
  <si>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</si>
  <si>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</si>
  <si>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</si>
  <si>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</si>
  <si>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</si>
  <si>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</si>
  <si>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</si>
  <si>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</si>
  <si>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</si>
  <si>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</si>
  <si>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</si>
  <si>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</si>
  <si>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</si>
  <si>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</si>
  <si>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</si>
  <si>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</si>
  <si>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</si>
  <si>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</si>
  <si>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</si>
  <si>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</si>
  <si>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</si>
  <si>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</si>
  <si>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</si>
  <si>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</si>
  <si>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</si>
  <si>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</si>
  <si>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</si>
  <si>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</si>
  <si>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</si>
  <si>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</si>
  <si>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</si>
  <si>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</si>
  <si>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</si>
  <si>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</si>
  <si>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</si>
  <si>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</si>
  <si>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</si>
  <si>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</si>
  <si>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</si>
  <si>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</si>
  <si>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</si>
  <si>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</si>
  <si>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</si>
  <si>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</si>
  <si>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</si>
  <si>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</si>
  <si>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</si>
  <si>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</si>
  <si>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</si>
  <si>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</si>
  <si>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</si>
  <si>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</si>
  <si>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</si>
  <si>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</si>
  <si>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</si>
  <si>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</si>
  <si>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</si>
  <si>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</si>
  <si>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</si>
  <si>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</si>
  <si>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</si>
  <si>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</si>
  <si>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</si>
  <si>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</si>
  <si>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</si>
  <si>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</si>
  <si>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</si>
  <si>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</si>
  <si>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</si>
  <si>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</si>
  <si>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</si>
  <si>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</si>
  <si>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</si>
  <si>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</si>
  <si>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</si>
  <si>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</si>
  <si>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</si>
  <si>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</si>
  <si>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</si>
  <si>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</si>
  <si>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</si>
  <si>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</si>
  <si>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</si>
  <si>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</si>
  <si>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</si>
  <si>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</si>
  <si>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</si>
  <si>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</si>
  <si>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</si>
  <si>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</si>
  <si>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</si>
  <si>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</si>
  <si>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</si>
  <si>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</si>
  <si>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</si>
  <si>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</si>
  <si>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</si>
  <si>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</si>
  <si>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</si>
  <si>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</si>
  <si>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</si>
  <si>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</si>
  <si>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</si>
  <si>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</si>
  <si>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</si>
  <si>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</si>
  <si>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</si>
  <si>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</si>
  <si>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</si>
  <si>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</si>
  <si>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</si>
  <si>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</si>
  <si>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</si>
  <si>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</si>
  <si>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</si>
  <si>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</si>
  <si>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</si>
  <si>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</si>
  <si>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</si>
  <si>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</si>
  <si>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</si>
  <si>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</si>
  <si>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</si>
  <si>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</si>
  <si>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</si>
  <si>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</si>
  <si>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</si>
  <si>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</si>
  <si>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</si>
  <si>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</si>
  <si>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</si>
  <si>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</si>
  <si>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</si>
  <si>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</si>
  <si>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</si>
  <si>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</si>
  <si>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</si>
  <si>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</si>
  <si>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</si>
  <si>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</si>
  <si>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</si>
  <si>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</si>
  <si>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</si>
  <si>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</si>
  <si>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</si>
  <si>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</si>
  <si>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</si>
  <si>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</si>
  <si>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</si>
  <si>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</si>
  <si>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</si>
  <si>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</si>
  <si>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</si>
  <si>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</si>
  <si>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</si>
  <si>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</si>
  <si>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</si>
  <si>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</si>
  <si>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</si>
  <si>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</si>
  <si>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</si>
  <si>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</si>
  <si>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</si>
  <si>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</si>
  <si>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</si>
  <si>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</si>
  <si>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</si>
  <si>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</si>
  <si>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</si>
  <si>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</si>
  <si>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</si>
  <si>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</si>
  <si>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</si>
  <si>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</si>
  <si>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</si>
  <si>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</si>
  <si>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</si>
  <si>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</si>
  <si>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</si>
  <si>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</si>
  <si>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</si>
  <si>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</si>
  <si>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</si>
  <si>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</si>
  <si>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</si>
  <si>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</si>
  <si>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</si>
  <si>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</si>
  <si>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</si>
  <si>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</si>
  <si>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</si>
  <si>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</si>
  <si>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</si>
  <si>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</si>
  <si>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</si>
  <si>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</si>
  <si>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</si>
  <si>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</si>
  <si>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</si>
  <si>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</si>
  <si>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</si>
  <si>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</si>
  <si>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</si>
  <si>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</si>
  <si>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</si>
  <si>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</si>
  <si>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</si>
  <si>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</si>
  <si>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</si>
  <si>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</si>
  <si>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</si>
  <si>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</si>
  <si>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</si>
  <si>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</si>
  <si>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</si>
  <si>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</si>
  <si>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</si>
  <si>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</si>
  <si>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</si>
  <si>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</si>
  <si>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</si>
  <si>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</si>
  <si>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</si>
  <si>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</si>
  <si>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</si>
  <si>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</si>
  <si>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</si>
  <si>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</si>
  <si>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</si>
  <si>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</si>
  <si>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</si>
  <si>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</si>
  <si>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</si>
  <si>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</si>
  <si>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</si>
  <si>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</si>
  <si>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</si>
  <si>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</si>
  <si>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</si>
  <si>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</si>
  <si>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</si>
  <si>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</si>
  <si>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</si>
  <si>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</si>
  <si>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</si>
  <si>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</si>
  <si>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</si>
  <si>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</si>
  <si>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</si>
  <si>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</si>
  <si>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</si>
  <si>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</si>
  <si>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</si>
  <si>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</si>
  <si>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</si>
  <si>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</si>
  <si>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</si>
  <si>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</si>
  <si>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</si>
  <si>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</si>
  <si>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</si>
  <si>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</si>
  <si>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</si>
  <si>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</si>
  <si>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</si>
  <si>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</si>
  <si>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</si>
  <si>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</si>
  <si>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</si>
  <si>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</si>
  <si>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</si>
  <si>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</si>
  <si>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</si>
  <si>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</si>
  <si>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</si>
  <si>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</si>
  <si>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</si>
  <si>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</si>
  <si>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</si>
  <si>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</si>
  <si>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</si>
  <si>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</si>
  <si>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</si>
  <si>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</si>
  <si>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</si>
  <si>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</si>
  <si>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</si>
  <si>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</si>
  <si>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</si>
  <si>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</si>
  <si>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</si>
  <si>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</si>
  <si>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</si>
  <si>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</si>
  <si>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</si>
  <si>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</si>
  <si>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</si>
  <si>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</si>
  <si>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</si>
  <si>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</si>
  <si>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</si>
  <si>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</si>
  <si>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</si>
  <si>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</si>
  <si>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</si>
  <si>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</si>
  <si>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</si>
  <si>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</si>
  <si>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</si>
  <si>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</si>
  <si>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</si>
  <si>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</si>
  <si>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</si>
  <si>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</si>
  <si>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</si>
  <si>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</si>
  <si>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</si>
  <si>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</si>
  <si>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</si>
  <si>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</si>
  <si>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</si>
  <si>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</si>
  <si>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</si>
  <si>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</si>
  <si>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</si>
  <si>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</si>
  <si>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</si>
  <si>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</si>
  <si>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</si>
  <si>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</si>
  <si>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</si>
  <si>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</si>
  <si>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</si>
  <si>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</si>
  <si>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</si>
  <si>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</si>
  <si>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</si>
  <si>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</si>
  <si>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</si>
  <si>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</si>
  <si>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</si>
  <si>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</si>
  <si>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</si>
  <si>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</si>
  <si>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</si>
  <si>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</si>
  <si>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</si>
  <si>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</si>
  <si>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</si>
  <si>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</si>
  <si>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</si>
  <si>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</si>
  <si>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</si>
  <si>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</si>
  <si>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</si>
  <si>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</si>
  <si>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</si>
  <si>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</si>
  <si>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</si>
  <si>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</si>
  <si>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</si>
  <si>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</si>
  <si>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</si>
  <si>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</si>
  <si>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</si>
  <si>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</si>
  <si>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</si>
  <si>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</si>
  <si>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</si>
  <si>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</si>
  <si>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</si>
  <si>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</si>
  <si>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</si>
  <si>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</si>
  <si>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</si>
  <si>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</si>
  <si>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</si>
  <si>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</si>
  <si>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</si>
  <si>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</si>
  <si>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</si>
  <si>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</si>
  <si>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</si>
  <si>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</si>
  <si>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</si>
  <si>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</si>
  <si>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</si>
  <si>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</si>
  <si>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</si>
  <si>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</si>
  <si>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</si>
  <si>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</si>
  <si>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</si>
  <si>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</si>
  <si>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</si>
  <si>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</si>
  <si>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</si>
  <si>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</si>
  <si>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</si>
  <si>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</si>
  <si>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</si>
  <si>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</si>
  <si>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</si>
  <si>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</si>
  <si>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</si>
  <si>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</si>
  <si>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</si>
  <si>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</si>
  <si>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</si>
  <si>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</si>
  <si>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</si>
  <si>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</si>
  <si>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</si>
  <si>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</si>
  <si>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</si>
  <si>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</si>
  <si>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</si>
  <si>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</si>
  <si>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</si>
  <si>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</si>
  <si>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</si>
  <si>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</si>
  <si>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</si>
  <si>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</si>
  <si>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</si>
  <si>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</si>
  <si>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</si>
  <si>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</si>
  <si>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</si>
  <si>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</si>
  <si>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</si>
  <si>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</si>
  <si>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</si>
  <si>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</si>
  <si>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</si>
  <si>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</si>
  <si>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</si>
  <si>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</si>
  <si>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</si>
  <si>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</si>
  <si>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</si>
  <si>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</si>
  <si>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</si>
  <si>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</si>
  <si>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</si>
  <si>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</si>
  <si>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</si>
  <si>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</si>
  <si>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</si>
  <si>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</si>
  <si>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</si>
  <si>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</si>
  <si>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</si>
  <si>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</si>
  <si>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</si>
  <si>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</si>
  <si>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</si>
  <si>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</si>
  <si>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</si>
  <si>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</si>
  <si>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</si>
  <si>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</si>
  <si>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</si>
  <si>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</si>
  <si>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</si>
  <si>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</si>
  <si>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</si>
  <si>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</si>
  <si>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</si>
  <si>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</si>
  <si>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</si>
  <si>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</si>
  <si>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</si>
  <si>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</si>
  <si>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</si>
  <si>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</si>
  <si>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</si>
  <si>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</si>
  <si>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</si>
  <si>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</si>
  <si>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</si>
  <si>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</si>
  <si>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</si>
  <si>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</si>
  <si>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</si>
  <si>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</si>
  <si>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</si>
  <si>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</si>
  <si>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</si>
  <si>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</si>
  <si>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</si>
  <si>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</si>
  <si>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</si>
  <si>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</si>
  <si>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</si>
  <si>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</si>
  <si>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</si>
  <si>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</si>
  <si>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</si>
  <si>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</si>
  <si>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</si>
  <si>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</si>
  <si>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</si>
  <si>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</si>
  <si>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</si>
  <si>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</si>
  <si>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</si>
  <si>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</si>
  <si>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</si>
  <si>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</si>
  <si>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</si>
  <si>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</si>
  <si>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</si>
  <si>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</si>
  <si>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</si>
  <si>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</si>
  <si>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</si>
  <si>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</si>
  <si>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</si>
  <si>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</si>
  <si>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</si>
  <si>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</si>
  <si>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</si>
  <si>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</si>
  <si>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</si>
  <si>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</si>
  <si>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</si>
  <si>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</si>
  <si>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</si>
  <si>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</si>
  <si>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</si>
  <si>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</si>
  <si>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</si>
  <si>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</si>
  <si>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</si>
  <si>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</si>
  <si>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</si>
  <si>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</si>
  <si>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</si>
  <si>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</si>
  <si>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</si>
  <si>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</si>
  <si>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</si>
  <si>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</si>
  <si>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</si>
  <si>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</si>
  <si>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</si>
  <si>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</si>
  <si>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</si>
  <si>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</si>
  <si>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</si>
  <si>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</si>
  <si>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</si>
  <si>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</si>
  <si>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</si>
  <si>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</si>
  <si>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</si>
  <si>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</si>
  <si>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</si>
  <si>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</si>
  <si>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</si>
  <si>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</si>
  <si>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</si>
  <si>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</si>
  <si>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</si>
  <si>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</si>
  <si>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</si>
  <si>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</si>
  <si>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</si>
  <si>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</si>
  <si>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</si>
  <si>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</si>
  <si>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</si>
  <si>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</si>
  <si>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</si>
  <si>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</si>
  <si>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</si>
  <si>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</si>
  <si>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</si>
  <si>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</si>
  <si>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</si>
  <si>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</si>
  <si>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</si>
  <si>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</si>
  <si>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</si>
  <si>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</si>
  <si>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</si>
  <si>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</si>
  <si>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</si>
  <si>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</si>
  <si>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</si>
  <si>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</si>
  <si>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</si>
  <si>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</si>
  <si>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</si>
  <si>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</si>
  <si>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</si>
  <si>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</si>
  <si>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</si>
  <si>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</si>
  <si>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</si>
  <si>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</si>
  <si>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</si>
  <si>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</si>
  <si>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</si>
  <si>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</si>
  <si>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</si>
  <si>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</si>
  <si>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</si>
  <si>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</si>
  <si>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</si>
  <si>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</si>
  <si>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</si>
  <si>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</si>
  <si>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</si>
  <si>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</si>
  <si>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</si>
  <si>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</si>
  <si>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</si>
  <si>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</si>
  <si>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</si>
  <si>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</si>
  <si>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</si>
  <si>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</si>
  <si>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</si>
  <si>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</si>
  <si>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</si>
  <si>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</si>
  <si>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</si>
  <si>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</si>
  <si>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</si>
  <si>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</si>
  <si>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</si>
  <si>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</si>
  <si>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</si>
  <si>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</si>
  <si>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</si>
  <si>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</si>
  <si>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</si>
  <si>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</si>
  <si>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</si>
  <si>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</si>
  <si>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</si>
  <si>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</si>
  <si>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</si>
  <si>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</si>
  <si>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</si>
  <si>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</si>
  <si>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</si>
  <si>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</si>
  <si>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</si>
  <si>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</si>
  <si>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</si>
  <si>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</si>
  <si>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</si>
  <si>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</si>
  <si>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</si>
  <si>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</si>
  <si>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</si>
  <si>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</si>
  <si>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</si>
  <si>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</si>
  <si>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</si>
  <si>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</si>
  <si>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</si>
  <si>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</si>
  <si>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</si>
  <si>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</si>
  <si>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</si>
  <si>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</si>
  <si>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</si>
  <si>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</si>
  <si>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</si>
  <si>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</si>
  <si>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</si>
  <si>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</si>
  <si>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</si>
  <si>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</si>
  <si>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</si>
  <si>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</si>
  <si>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</si>
  <si>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</si>
  <si>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</si>
  <si>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</si>
  <si>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</si>
  <si>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</si>
  <si>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</si>
  <si>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</si>
  <si>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</si>
  <si>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</si>
  <si>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</si>
  <si>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</si>
  <si>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</si>
  <si>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</si>
  <si>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</si>
  <si>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</si>
  <si>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</si>
  <si>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</si>
  <si>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</si>
  <si>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</si>
  <si>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</si>
  <si>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</si>
  <si>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</si>
  <si>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</si>
  <si>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</si>
  <si>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</si>
  <si>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</si>
  <si>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</si>
  <si>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</si>
  <si>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</si>
  <si>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</si>
  <si>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</si>
  <si>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</si>
  <si>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</si>
  <si>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</si>
  <si>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</si>
  <si>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</si>
  <si>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</si>
  <si>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</si>
  <si>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</si>
  <si>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</si>
  <si>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</si>
  <si>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</si>
  <si>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</si>
  <si>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</si>
  <si>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</si>
  <si>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</si>
  <si>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</si>
  <si>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</si>
  <si>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</si>
  <si>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</si>
  <si>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</si>
  <si>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</si>
  <si>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</si>
  <si>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</si>
  <si>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</si>
  <si>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</si>
  <si>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</si>
  <si>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</si>
  <si>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</si>
  <si>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</si>
  <si>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</si>
  <si>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</si>
  <si>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</si>
  <si>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</si>
  <si>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</si>
  <si>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</si>
  <si>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</si>
  <si>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</si>
  <si>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</si>
  <si>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</si>
  <si>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</si>
  <si>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</si>
  <si>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</si>
  <si>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</si>
  <si>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</si>
  <si>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</si>
  <si>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</si>
  <si>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</si>
  <si>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</si>
  <si>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</si>
  <si>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</si>
  <si>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</si>
  <si>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</si>
  <si>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</si>
  <si>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</si>
  <si>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</si>
  <si>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</si>
  <si>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</si>
  <si>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</si>
  <si>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</si>
  <si>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</si>
  <si>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</si>
  <si>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</si>
  <si>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</si>
  <si>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</si>
  <si>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</si>
  <si>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</si>
  <si>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</si>
  <si>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</si>
  <si>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</si>
  <si>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</si>
  <si>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</si>
  <si>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</si>
  <si>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</si>
  <si>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</si>
  <si>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</si>
  <si>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</si>
  <si>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</si>
  <si>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</si>
  <si>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</si>
  <si>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</si>
  <si>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</si>
  <si>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</si>
  <si>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</si>
  <si>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</si>
  <si>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</si>
  <si>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</si>
  <si>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</si>
  <si>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</si>
  <si>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</si>
  <si>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</si>
  <si>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</si>
  <si>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</si>
  <si>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</si>
  <si>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</si>
  <si>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</si>
  <si>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</si>
  <si>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</si>
  <si>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</si>
  <si>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</si>
  <si>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</si>
  <si>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</si>
  <si>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</si>
  <si>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</si>
  <si>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</si>
  <si>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</si>
  <si>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</si>
  <si>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</si>
  <si>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</si>
  <si>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</si>
  <si>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</si>
  <si>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</si>
  <si>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</si>
  <si>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</si>
  <si>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</si>
  <si>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</si>
  <si>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</si>
  <si>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</si>
  <si>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</si>
  <si>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</si>
  <si>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</si>
  <si>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</si>
  <si>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</si>
  <si>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</si>
  <si>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</si>
  <si>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</si>
  <si>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</si>
  <si>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</si>
  <si>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</si>
  <si>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</si>
  <si>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</si>
  <si>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</si>
  <si>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</si>
  <si>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</si>
  <si>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</si>
  <si>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</si>
  <si>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</si>
  <si>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</si>
  <si>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</si>
  <si>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</si>
  <si>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</si>
  <si>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</si>
  <si>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</si>
  <si>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</si>
  <si>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</si>
  <si>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</si>
  <si>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</si>
  <si>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</si>
  <si>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</si>
  <si>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</si>
  <si>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</si>
  <si>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</si>
  <si>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</si>
  <si>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</si>
  <si>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</si>
  <si>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</si>
  <si>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</si>
  <si>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</si>
  <si>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</si>
  <si>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</si>
  <si>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</si>
  <si>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</si>
  <si>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</si>
  <si>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</si>
  <si>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</si>
  <si>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</si>
  <si>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</si>
  <si>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</si>
  <si>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</si>
  <si>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</si>
  <si>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</si>
  <si>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</si>
  <si>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</si>
  <si>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</si>
  <si>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</si>
  <si>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</si>
  <si>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</si>
  <si>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</si>
  <si>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</si>
  <si>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</si>
  <si>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</si>
  <si>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</si>
  <si>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</si>
  <si>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</si>
  <si>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</si>
  <si>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</si>
  <si>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</si>
  <si>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</si>
  <si>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</si>
  <si>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</si>
  <si>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</si>
  <si>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</si>
  <si>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</si>
  <si>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</si>
  <si>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</si>
  <si>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</si>
  <si>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</si>
  <si>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</si>
  <si>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</si>
  <si>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</si>
  <si>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</si>
  <si>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</si>
  <si>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</si>
  <si>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</si>
  <si>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</si>
  <si>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</si>
  <si>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</si>
  <si>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</si>
  <si>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</si>
  <si>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</si>
  <si>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</si>
  <si>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</si>
  <si>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</si>
  <si>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</si>
  <si>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</si>
  <si>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</si>
  <si>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</si>
  <si>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</si>
  <si>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</si>
  <si>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</si>
  <si>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</si>
  <si>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</si>
  <si>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</si>
  <si>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</si>
  <si>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</si>
  <si>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</si>
  <si>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</si>
  <si>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</si>
  <si>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</si>
  <si>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</si>
  <si>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</si>
  <si>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</si>
  <si>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</si>
  <si>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</si>
  <si>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</si>
  <si>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</si>
  <si>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</si>
  <si>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</si>
  <si>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</si>
  <si>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</si>
  <si>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</si>
  <si>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</si>
  <si>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</si>
  <si>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</si>
  <si>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</si>
  <si>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</si>
  <si>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</si>
  <si>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</si>
  <si>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</si>
  <si>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</si>
  <si>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</si>
  <si>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</si>
  <si>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</si>
  <si>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</si>
  <si>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</si>
  <si>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</si>
  <si>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</si>
  <si>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</si>
  <si>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</si>
  <si>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</si>
  <si>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</si>
  <si>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</si>
  <si>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</si>
  <si>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</si>
  <si>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</si>
  <si>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</si>
  <si>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</si>
  <si>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</si>
  <si>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</si>
  <si>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</si>
  <si>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</si>
  <si>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</si>
  <si>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</si>
  <si>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</si>
  <si>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</si>
  <si>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</si>
  <si>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</si>
  <si>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</si>
  <si>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</si>
  <si>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</si>
  <si>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</si>
  <si>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</si>
  <si>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</si>
  <si>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</si>
  <si>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</si>
  <si>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</si>
  <si>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</si>
  <si>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</si>
  <si>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</si>
  <si>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</si>
  <si>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</si>
  <si>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</si>
  <si>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</si>
  <si>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</si>
  <si>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</si>
  <si>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</si>
  <si>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</si>
  <si>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</si>
  <si>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</si>
  <si>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</si>
  <si>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</si>
  <si>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</si>
  <si>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</si>
  <si>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</si>
  <si>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</si>
  <si>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</si>
  <si>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</si>
  <si>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</si>
  <si>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</si>
  <si>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</si>
  <si>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</si>
  <si>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</si>
  <si>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</si>
  <si>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</si>
  <si>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</si>
  <si>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</si>
  <si>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</si>
  <si>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</si>
  <si>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</si>
  <si>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</si>
  <si>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</si>
  <si>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</si>
  <si>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</si>
  <si>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</si>
  <si>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</si>
  <si>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</si>
  <si>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</si>
  <si>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</si>
  <si>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</si>
  <si>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</si>
  <si>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</si>
  <si>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</si>
  <si>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</si>
  <si>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</si>
  <si>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</si>
  <si>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</si>
  <si>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</si>
  <si>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</si>
  <si>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</si>
  <si>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</si>
  <si>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</si>
  <si>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</si>
  <si>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</si>
  <si>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</si>
  <si>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</si>
  <si>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</si>
  <si>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</si>
  <si>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</si>
  <si>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</si>
  <si>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</si>
  <si>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</si>
  <si>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</si>
  <si>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</si>
  <si>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</si>
  <si>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</si>
  <si>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</si>
  <si>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</si>
  <si>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</si>
  <si>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</si>
  <si>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</si>
  <si>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</si>
  <si>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</si>
  <si>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</si>
  <si>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</si>
  <si>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</si>
  <si>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</si>
  <si>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</si>
  <si>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</si>
  <si>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</si>
  <si>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</si>
  <si>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</si>
  <si>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</si>
  <si>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</si>
  <si>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</si>
  <si>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</si>
  <si>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</si>
  <si>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</si>
  <si>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</si>
  <si>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</si>
  <si>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</si>
  <si>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</si>
  <si>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</si>
  <si>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</si>
  <si>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</si>
  <si>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</si>
  <si>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</si>
  <si>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</si>
  <si>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</si>
  <si>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</si>
  <si>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</si>
  <si>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</si>
  <si>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</si>
  <si>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</si>
  <si>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</si>
  <si>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</si>
  <si>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</si>
  <si>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</si>
  <si>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</si>
  <si>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</si>
  <si>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</si>
  <si>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</si>
  <si>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</si>
  <si>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</si>
  <si>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</si>
  <si>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</si>
  <si>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</si>
  <si>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</si>
  <si>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</si>
  <si>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</si>
  <si>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</si>
  <si>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</si>
  <si>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</si>
  <si>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</si>
  <si>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</si>
  <si>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</si>
  <si>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</si>
  <si>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</si>
  <si>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</si>
  <si>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</si>
  <si>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</si>
  <si>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</si>
  <si>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</si>
  <si>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</si>
  <si>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</si>
  <si>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</si>
  <si>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</si>
  <si>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</si>
  <si>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</si>
  <si>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</si>
  <si>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</si>
  <si>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</si>
  <si>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</si>
  <si>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</si>
  <si>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</si>
  <si>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</si>
  <si>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</si>
  <si>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</si>
  <si>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</si>
  <si>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</si>
  <si>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</si>
  <si>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</si>
  <si>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</si>
  <si>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</si>
  <si>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</si>
  <si>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</si>
  <si>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</si>
  <si>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</si>
  <si>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</si>
  <si>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</si>
  <si>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</si>
  <si>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</si>
  <si>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</si>
  <si>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</si>
  <si>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</si>
  <si>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</si>
  <si>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</si>
  <si>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</si>
  <si>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</si>
  <si>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</si>
  <si>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</si>
  <si>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</si>
  <si>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</si>
  <si>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</si>
  <si>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</si>
  <si>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</si>
  <si>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</si>
  <si>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</si>
  <si>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</si>
  <si>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</si>
  <si>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</si>
  <si>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</si>
  <si>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</si>
  <si>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</si>
  <si>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</si>
  <si>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</si>
  <si>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</si>
  <si>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</si>
  <si>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</si>
  <si>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</si>
  <si>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</si>
  <si>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</si>
  <si>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</si>
  <si>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</si>
  <si>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</si>
  <si>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</si>
  <si>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</si>
  <si>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</si>
  <si>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</si>
  <si>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</si>
  <si>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</si>
  <si>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</si>
  <si>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</si>
  <si>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</si>
  <si>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</si>
  <si>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</si>
  <si>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</si>
  <si>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</si>
  <si>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</si>
  <si>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</si>
  <si>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</si>
  <si>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</si>
  <si>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</si>
  <si>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</si>
  <si>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</si>
  <si>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</si>
  <si>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</si>
  <si>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</si>
  <si>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</si>
  <si>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</si>
  <si>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</si>
  <si>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</si>
  <si>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</si>
  <si>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</si>
  <si>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</si>
  <si>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</si>
  <si>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</si>
  <si>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</si>
  <si>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</si>
  <si>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</si>
  <si>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</si>
  <si>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</si>
  <si>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</si>
  <si>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</si>
  <si>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</si>
  <si>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</si>
  <si>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</si>
  <si>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</si>
  <si>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</si>
  <si>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</si>
  <si>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</si>
  <si>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</si>
  <si>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</si>
  <si>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</si>
  <si>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</si>
  <si>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</si>
  <si>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</si>
  <si>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</si>
  <si>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</si>
  <si>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</si>
  <si>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</si>
  <si>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</si>
  <si>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</si>
  <si>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</si>
  <si>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</si>
  <si>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</si>
  <si>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</si>
  <si>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</si>
  <si>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</si>
  <si>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</si>
  <si>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</si>
  <si>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</si>
  <si>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</si>
  <si>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</si>
  <si>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</si>
  <si>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</si>
  <si>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</si>
  <si>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</si>
  <si>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</si>
  <si>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</si>
  <si>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</si>
  <si>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</si>
  <si>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</si>
  <si>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</si>
  <si>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</si>
  <si>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</si>
  <si>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</si>
  <si>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</si>
  <si>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</si>
  <si>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</si>
  <si>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</si>
  <si>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</si>
  <si>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</si>
  <si>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</si>
  <si>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</si>
  <si>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</si>
  <si>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</si>
  <si>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</si>
  <si>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</si>
  <si>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</si>
  <si>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</si>
  <si>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</si>
  <si>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</si>
  <si>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</si>
  <si>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</si>
  <si>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</si>
  <si>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</si>
  <si>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</si>
  <si>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</si>
  <si>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</si>
  <si>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</si>
  <si>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</si>
  <si>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</si>
  <si>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</si>
  <si>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</si>
  <si>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</si>
  <si>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</si>
  <si>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</si>
  <si>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</si>
  <si>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</si>
  <si>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</si>
  <si>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</si>
  <si>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</si>
  <si>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</si>
  <si>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</si>
  <si>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</si>
  <si>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</si>
  <si>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</si>
  <si>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</si>
  <si>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</si>
  <si>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</si>
  <si>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</si>
  <si>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</si>
  <si>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</si>
  <si>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</si>
  <si>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</si>
  <si>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</si>
  <si>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</si>
  <si>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</si>
  <si>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</si>
  <si>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</si>
  <si>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</si>
  <si>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</si>
  <si>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</si>
  <si>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</si>
  <si>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</si>
  <si>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</si>
  <si>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</si>
  <si>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</si>
  <si>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</si>
  <si>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</si>
  <si>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</si>
  <si>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</si>
  <si>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</si>
  <si>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</si>
  <si>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</si>
  <si>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</si>
  <si>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</si>
  <si>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</si>
  <si>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</si>
  <si>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</si>
  <si>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</si>
  <si>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</si>
  <si>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</si>
  <si>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</si>
  <si>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</si>
  <si>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</si>
  <si>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</si>
  <si>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</si>
  <si>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</si>
  <si>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</si>
  <si>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</si>
  <si>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</si>
  <si>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</si>
  <si>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</si>
  <si>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</si>
  <si>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</si>
  <si>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</si>
  <si>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</si>
  <si>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</si>
  <si>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</si>
  <si>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</si>
  <si>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</si>
  <si>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</si>
  <si>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</si>
  <si>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</si>
  <si>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</si>
  <si>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</si>
  <si>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</si>
  <si>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</si>
  <si>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</si>
  <si>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</si>
  <si>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</si>
  <si>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</si>
  <si>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</si>
  <si>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</si>
  <si>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</si>
  <si>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</si>
  <si>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</si>
  <si>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</si>
  <si>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</si>
  <si>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</si>
  <si>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</si>
  <si>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</si>
  <si>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</si>
  <si>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</si>
  <si>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</si>
  <si>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</si>
  <si>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</si>
  <si>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</si>
  <si>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</si>
  <si>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</si>
  <si>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</si>
  <si>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</si>
  <si>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</si>
  <si>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</si>
  <si>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</si>
  <si>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</si>
  <si>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</si>
  <si>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</si>
  <si>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</si>
  <si>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</si>
  <si>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</si>
  <si>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</si>
  <si>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</si>
  <si>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</si>
  <si>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</si>
  <si>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</si>
  <si>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</si>
  <si>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</si>
  <si>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</si>
  <si>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</si>
  <si>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</si>
  <si>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</si>
  <si>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</si>
  <si>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</si>
  <si>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</si>
  <si>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</si>
  <si>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</si>
  <si>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</si>
  <si>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</si>
  <si>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</si>
  <si>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</si>
  <si>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</si>
  <si>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</si>
  <si>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</si>
  <si>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</si>
  <si>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</si>
  <si>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</si>
  <si>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</si>
  <si>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</si>
  <si>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</si>
  <si>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</si>
  <si>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</si>
  <si>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</si>
  <si>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</si>
  <si>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</si>
  <si>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</si>
  <si>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</si>
  <si>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</si>
  <si>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</si>
  <si>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</si>
  <si>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</si>
  <si>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</si>
  <si>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</si>
  <si>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</si>
  <si>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</si>
  <si>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</si>
  <si>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</si>
  <si>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</si>
  <si>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</si>
  <si>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</si>
  <si>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</si>
  <si>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</si>
  <si>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</si>
  <si>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</si>
  <si>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</si>
  <si>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</si>
  <si>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</si>
  <si>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</si>
  <si>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</si>
  <si>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</si>
  <si>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</si>
  <si>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</si>
  <si>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</si>
  <si>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</si>
  <si>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</si>
  <si>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</si>
  <si>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</si>
  <si>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</si>
  <si>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</si>
  <si>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</si>
  <si>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</si>
  <si>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</si>
  <si>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</si>
  <si>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</si>
  <si>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</si>
  <si>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</si>
  <si>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</si>
  <si>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</si>
  <si>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</si>
  <si>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</si>
  <si>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</si>
  <si>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</si>
  <si>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</si>
  <si>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</si>
  <si>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</si>
  <si>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</si>
  <si>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</si>
  <si>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</si>
  <si>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</si>
  <si>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</si>
  <si>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</si>
  <si>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</si>
  <si>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</si>
  <si>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</si>
  <si>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</si>
  <si>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</si>
  <si>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</si>
  <si>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</si>
  <si>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</si>
  <si>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</si>
  <si>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</si>
  <si>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</si>
  <si>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</si>
  <si>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</si>
  <si>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</si>
  <si>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</si>
  <si>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</si>
  <si>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</si>
  <si>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</si>
  <si>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</si>
  <si>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</si>
  <si>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</si>
  <si>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</si>
  <si>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</si>
  <si>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</si>
  <si>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</si>
  <si>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</si>
  <si>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</si>
  <si>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</si>
  <si>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</si>
  <si>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</si>
  <si>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</si>
  <si>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</si>
  <si>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</si>
  <si>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</si>
  <si>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</si>
  <si>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</si>
  <si>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</si>
  <si>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</si>
  <si>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</si>
  <si>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</si>
  <si>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</si>
  <si>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</si>
  <si>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</si>
  <si>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</si>
  <si>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</si>
  <si>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</si>
  <si>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</si>
  <si>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</si>
  <si>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</si>
  <si>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</si>
  <si>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</si>
  <si>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</si>
  <si>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</si>
  <si>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</si>
  <si>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</si>
  <si>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</si>
  <si>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</si>
  <si>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</si>
  <si>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</si>
  <si>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</si>
  <si>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</si>
  <si>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</si>
  <si>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</si>
  <si>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</si>
  <si>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</si>
  <si>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</si>
  <si>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</si>
  <si>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</si>
  <si>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</si>
  <si>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</si>
  <si>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</si>
  <si>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</si>
  <si>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</si>
  <si>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</si>
  <si>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</si>
  <si>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</si>
  <si>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</si>
  <si>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</si>
  <si>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</si>
  <si>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</si>
  <si>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</si>
  <si>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</si>
  <si>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</si>
  <si>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</si>
  <si>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</si>
  <si>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</si>
  <si>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</si>
  <si>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</si>
  <si>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</si>
  <si>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</si>
  <si>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</si>
  <si>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</si>
  <si>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</si>
  <si>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</si>
  <si>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</si>
  <si>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</si>
  <si>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</si>
  <si>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</si>
  <si>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</si>
  <si>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</si>
  <si>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</si>
  <si>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</si>
  <si>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</si>
  <si>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</si>
  <si>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</si>
  <si>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</si>
  <si>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</si>
  <si>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</si>
  <si>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</si>
  <si>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</si>
  <si>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</si>
  <si>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</si>
  <si>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</si>
  <si>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</si>
  <si>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</si>
  <si>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</si>
  <si>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</si>
  <si>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</si>
  <si>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</si>
  <si>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</si>
  <si>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</si>
  <si>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</si>
  <si>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</si>
  <si>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</si>
  <si>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</si>
  <si>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</si>
  <si>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</si>
  <si>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</si>
  <si>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</si>
  <si>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</si>
  <si>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</si>
  <si>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</si>
  <si>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</si>
  <si>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</si>
  <si>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</si>
  <si>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</si>
  <si>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</si>
  <si>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</si>
  <si>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</si>
  <si>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</si>
  <si>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</si>
  <si>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</si>
  <si>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</si>
  <si>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</si>
  <si>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</si>
  <si>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</si>
  <si>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</si>
  <si>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</si>
  <si>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</si>
  <si>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</si>
  <si>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</si>
  <si>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</si>
  <si>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</si>
  <si>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</si>
  <si>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</si>
  <si>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</si>
  <si>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</si>
  <si>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</si>
  <si>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</si>
  <si>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</si>
  <si>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</si>
  <si>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</si>
  <si>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</si>
  <si>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</si>
  <si>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</si>
  <si>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</si>
  <si>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</si>
  <si>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</si>
  <si>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</si>
  <si>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</si>
  <si>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</si>
  <si>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</si>
  <si>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</si>
  <si>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</si>
  <si>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</si>
  <si>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</si>
  <si>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</si>
  <si>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</si>
  <si>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</si>
  <si>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</si>
  <si>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</si>
  <si>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</si>
  <si>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</si>
  <si>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</si>
  <si>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</si>
  <si>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</si>
  <si>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</si>
  <si>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</si>
  <si>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</si>
  <si>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</si>
  <si>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</si>
  <si>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</si>
  <si>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</si>
  <si>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</si>
  <si>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</si>
  <si>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</si>
  <si>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</si>
  <si>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</si>
  <si>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</si>
  <si>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</si>
  <si>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</si>
  <si>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</si>
  <si>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</si>
  <si>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</si>
  <si>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</si>
  <si>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</si>
  <si>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</si>
  <si>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</si>
  <si>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</si>
  <si>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</si>
  <si>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</si>
  <si>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</si>
  <si>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</si>
  <si>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</si>
  <si>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</si>
  <si>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</si>
  <si>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</si>
  <si>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</si>
  <si>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</si>
  <si>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</si>
  <si>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</si>
  <si>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</si>
  <si>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</si>
  <si>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</si>
  <si>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</si>
  <si>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</si>
  <si>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</si>
  <si>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</si>
  <si>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</si>
  <si>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</si>
  <si>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</si>
  <si>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</si>
  <si>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</si>
  <si>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</si>
  <si>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</si>
  <si>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</si>
  <si>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</si>
  <si>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</si>
  <si>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</si>
  <si>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</si>
  <si>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</si>
  <si>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</si>
  <si>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</si>
  <si>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</si>
  <si>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</si>
  <si>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</si>
  <si>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</si>
  <si>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</si>
  <si>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</si>
  <si>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</si>
  <si>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</si>
  <si>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</si>
  <si>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</si>
  <si>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</si>
  <si>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</si>
  <si>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</si>
  <si>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</si>
  <si>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</si>
  <si>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</si>
  <si>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</si>
  <si>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</si>
  <si>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</si>
  <si>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</si>
  <si>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</si>
  <si>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</si>
  <si>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</si>
  <si>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</si>
  <si>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</si>
  <si>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</si>
  <si>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</si>
  <si>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</si>
  <si>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</si>
  <si>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</si>
  <si>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</si>
  <si>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</si>
  <si>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</si>
  <si>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</si>
  <si>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</si>
  <si>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</si>
  <si>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</si>
  <si>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</si>
  <si>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</si>
  <si>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</si>
  <si>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</si>
  <si>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</si>
  <si>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</si>
  <si>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</si>
  <si>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</si>
  <si>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</si>
  <si>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</si>
  <si>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</si>
  <si>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</si>
  <si>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</si>
  <si>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</si>
  <si>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</si>
  <si>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</si>
  <si>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</si>
  <si>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</si>
  <si>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</si>
  <si>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</si>
  <si>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</si>
  <si>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</si>
  <si>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</si>
  <si>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</si>
  <si>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</si>
  <si>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</si>
  <si>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</si>
  <si>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</si>
  <si>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</si>
  <si>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</si>
  <si>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</si>
  <si>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</si>
  <si>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</si>
  <si>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</si>
  <si>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</si>
  <si>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</si>
  <si>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</si>
  <si>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</si>
  <si>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</si>
  <si>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</si>
  <si>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</si>
  <si>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</si>
  <si>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</si>
  <si>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</si>
  <si>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</si>
  <si>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</si>
  <si>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</si>
  <si>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</si>
  <si>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</si>
  <si>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</si>
  <si>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</si>
  <si>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</si>
  <si>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</si>
  <si>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</si>
  <si>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</si>
  <si>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</si>
  <si>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</si>
  <si>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</si>
  <si>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</si>
  <si>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</si>
  <si>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</si>
  <si>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</si>
  <si>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</si>
  <si>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</si>
  <si>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</si>
  <si>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</si>
  <si>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</si>
  <si>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</si>
  <si>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</si>
  <si>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</si>
  <si>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</si>
  <si>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</si>
  <si>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</si>
  <si>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</si>
  <si>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</si>
  <si>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</si>
  <si>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</si>
  <si>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</si>
  <si>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</si>
  <si>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</si>
  <si>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</si>
  <si>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</si>
  <si>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</si>
  <si>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</si>
  <si>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</si>
  <si>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</si>
  <si>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</si>
  <si>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</si>
  <si>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</si>
  <si>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</si>
  <si>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</si>
  <si>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</si>
  <si>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</si>
  <si>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</si>
  <si>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</si>
  <si>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</si>
  <si>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</si>
  <si>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</si>
  <si>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</si>
  <si>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</si>
  <si>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</si>
  <si>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</si>
  <si>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</si>
  <si>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</si>
  <si>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</si>
  <si>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</si>
  <si>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</si>
  <si>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</si>
  <si>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</si>
  <si>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</si>
  <si>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</si>
  <si>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</si>
  <si>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</si>
  <si>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</si>
  <si>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</si>
  <si>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</si>
  <si>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</si>
  <si>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</si>
  <si>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</si>
  <si>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</si>
  <si>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</si>
  <si>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</si>
  <si>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</si>
  <si>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</si>
  <si>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</si>
  <si>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</si>
  <si>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</si>
  <si>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</si>
  <si>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</si>
  <si>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</si>
  <si>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</si>
  <si>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</si>
  <si>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</si>
  <si>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</si>
  <si>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</si>
  <si>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</si>
  <si>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</si>
  <si>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</si>
  <si>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</si>
  <si>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</si>
  <si>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</si>
  <si>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</si>
  <si>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</si>
  <si>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</si>
  <si>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</si>
  <si>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</si>
  <si>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</si>
  <si>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</si>
  <si>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</si>
  <si>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</si>
  <si>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</si>
  <si>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</si>
  <si>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</si>
  <si>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</si>
  <si>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</si>
  <si>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</si>
  <si>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</si>
  <si>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</si>
  <si>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</si>
  <si>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</si>
  <si>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</si>
  <si>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</si>
  <si>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</si>
  <si>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</si>
  <si>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</si>
  <si>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</si>
  <si>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</si>
  <si>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</si>
  <si>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</si>
  <si>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</si>
  <si>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</si>
  <si>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</si>
  <si>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</si>
  <si>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</si>
  <si>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</si>
  <si>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</si>
  <si>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</si>
  <si>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</si>
  <si>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</si>
  <si>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</si>
  <si>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</si>
  <si>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</si>
  <si>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</si>
  <si>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</si>
  <si>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</si>
  <si>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</si>
  <si>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</si>
  <si>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</si>
  <si>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</si>
  <si>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</si>
  <si>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</si>
  <si>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</si>
  <si>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</si>
  <si>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</si>
  <si>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</si>
  <si>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</si>
  <si>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</si>
  <si>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</si>
  <si>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</si>
  <si>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</si>
  <si>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</si>
  <si>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</si>
  <si>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</si>
  <si>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</si>
  <si>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</si>
  <si>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</si>
  <si>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</si>
  <si>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</si>
  <si>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</si>
  <si>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</si>
  <si>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</si>
  <si>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</si>
  <si>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</si>
  <si>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</si>
  <si>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</si>
  <si>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</si>
  <si>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</si>
  <si>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</si>
  <si>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</si>
  <si>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</si>
  <si>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</si>
  <si>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</si>
  <si>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</si>
  <si>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</si>
  <si>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</si>
  <si>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</si>
  <si>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</si>
  <si>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</si>
  <si>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</si>
  <si>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</si>
  <si>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</si>
  <si>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</si>
  <si>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</si>
  <si>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</si>
  <si>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</si>
  <si>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</si>
  <si>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</si>
  <si>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</si>
  <si>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</si>
  <si>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</si>
  <si>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</si>
  <si>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</si>
  <si>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</si>
  <si>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</si>
  <si>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</si>
  <si>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</si>
  <si>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</si>
  <si>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</si>
  <si>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</si>
  <si>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</si>
  <si>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</si>
  <si>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</si>
  <si>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</si>
  <si>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</si>
  <si>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</si>
  <si>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</si>
  <si>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</si>
  <si>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</si>
  <si>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</si>
  <si>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</si>
  <si>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</si>
  <si>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</si>
  <si>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</si>
  <si>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</si>
  <si>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</si>
  <si>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</si>
  <si>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</si>
  <si>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</si>
  <si>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</si>
  <si>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</si>
  <si>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</si>
  <si>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</si>
  <si>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</si>
  <si>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</si>
  <si>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</si>
  <si>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</si>
  <si>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</si>
  <si>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</si>
  <si>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</si>
  <si>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</si>
  <si>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</si>
  <si>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</si>
  <si>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</si>
  <si>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</si>
  <si>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</si>
  <si>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</si>
  <si>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</si>
  <si>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</si>
  <si>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</si>
  <si>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</si>
  <si>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</si>
  <si>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</si>
  <si>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</si>
  <si>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</si>
  <si>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</si>
  <si>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</si>
  <si>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</si>
  <si>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</si>
  <si>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</si>
  <si>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</si>
  <si>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</si>
  <si>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</si>
  <si>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</si>
  <si>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</si>
  <si>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</si>
  <si>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</si>
  <si>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</si>
  <si>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</si>
  <si>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</si>
  <si>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</si>
  <si>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</si>
  <si>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</si>
  <si>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</si>
  <si>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</si>
  <si>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</si>
  <si>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</si>
  <si>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</si>
  <si>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</si>
  <si>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</si>
  <si>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</si>
  <si>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</si>
  <si>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</si>
  <si>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</si>
  <si>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</si>
  <si>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</si>
  <si>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</si>
  <si>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</si>
  <si>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</si>
  <si>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</si>
  <si>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</si>
  <si>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</si>
  <si>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</si>
  <si>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</si>
  <si>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</si>
  <si>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</si>
  <si>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</si>
  <si>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</si>
  <si>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</si>
  <si>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</si>
  <si>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</si>
  <si>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</si>
  <si>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</si>
  <si>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</si>
  <si>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</si>
  <si>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</si>
  <si>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</si>
  <si>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</si>
  <si>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</si>
  <si>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</si>
  <si>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</si>
  <si>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</si>
  <si>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</si>
  <si>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</si>
  <si>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</si>
  <si>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</si>
  <si>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</si>
  <si>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</si>
  <si>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</si>
  <si>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</si>
  <si>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</si>
  <si>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</si>
  <si>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</si>
  <si>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</si>
  <si>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</si>
  <si>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</si>
  <si>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</si>
  <si>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</si>
  <si>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</si>
  <si>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</si>
  <si>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</si>
  <si>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</si>
  <si>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</si>
  <si>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</si>
  <si>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</si>
  <si>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</si>
  <si>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</si>
  <si>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</si>
  <si>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</si>
  <si>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</si>
  <si>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</si>
  <si>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</si>
  <si>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</si>
  <si>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</si>
  <si>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</si>
  <si>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</si>
  <si>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</si>
  <si>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</si>
  <si>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</si>
  <si>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</si>
  <si>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</si>
  <si>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</si>
  <si>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</si>
  <si>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</si>
  <si>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</si>
  <si>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</si>
  <si>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</si>
  <si>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</si>
  <si>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</si>
  <si>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</si>
  <si>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</si>
  <si>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</si>
  <si>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</si>
  <si>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</si>
  <si>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</si>
  <si>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</si>
  <si>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</si>
  <si>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</si>
  <si>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</si>
  <si>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</si>
  <si>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</si>
  <si>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</si>
  <si>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</si>
  <si>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</si>
  <si>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</si>
  <si>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</si>
  <si>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</si>
  <si>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</si>
  <si>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</si>
  <si>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</si>
  <si>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</si>
  <si>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</si>
  <si>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</si>
  <si>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</si>
  <si>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</si>
  <si>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</si>
  <si>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</si>
  <si>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</si>
  <si>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</si>
  <si>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</si>
  <si>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</si>
  <si>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</si>
  <si>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</si>
  <si>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</si>
  <si>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</si>
  <si>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</si>
  <si>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</si>
  <si>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</si>
  <si>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</si>
  <si>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</si>
  <si>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</si>
  <si>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</si>
  <si>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</si>
  <si>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</si>
  <si>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</si>
  <si>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</si>
  <si>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</si>
  <si>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</si>
  <si>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</si>
  <si>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</si>
  <si>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</si>
  <si>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</si>
  <si>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</si>
  <si>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</si>
  <si>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</si>
  <si>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</si>
  <si>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</si>
  <si>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</si>
  <si>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</si>
  <si>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</si>
  <si>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</si>
  <si>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</si>
  <si>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</si>
  <si>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</si>
  <si>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</si>
  <si>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</si>
  <si>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</si>
  <si>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</si>
  <si>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</si>
  <si>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</si>
  <si>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</si>
  <si>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</si>
  <si>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</si>
  <si>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</si>
  <si>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</si>
  <si>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</si>
  <si>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</si>
  <si>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</si>
  <si>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</si>
  <si>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</si>
  <si>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</si>
  <si>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</si>
  <si>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</si>
  <si>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</si>
  <si>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</si>
  <si>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</si>
  <si>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</si>
  <si>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</si>
  <si>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</si>
  <si>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</si>
  <si>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</si>
  <si>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</si>
  <si>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</si>
  <si>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</si>
  <si>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</si>
  <si>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</si>
  <si>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</si>
  <si>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</si>
  <si>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</si>
  <si>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</si>
  <si>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</si>
  <si>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</si>
  <si>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</si>
  <si>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</si>
  <si>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</si>
  <si>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</si>
  <si>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</si>
  <si>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</si>
  <si>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</si>
  <si>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</si>
  <si>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</si>
  <si>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</si>
  <si>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</si>
  <si>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</si>
  <si>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</si>
  <si>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</si>
  <si>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</si>
  <si>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</si>
  <si>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</si>
  <si>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</si>
  <si>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</si>
  <si>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</si>
  <si>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</si>
  <si>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</si>
  <si>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</si>
  <si>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</si>
  <si>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</si>
  <si>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</si>
  <si>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</si>
  <si>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</si>
  <si>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</si>
  <si>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</si>
  <si>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</si>
  <si>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</si>
  <si>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</si>
  <si>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</si>
  <si>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</si>
  <si>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</si>
  <si>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</si>
  <si>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</si>
  <si>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</si>
  <si>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</si>
  <si>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</si>
  <si>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</si>
  <si>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</si>
  <si>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</si>
  <si>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</si>
  <si>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</si>
  <si>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</si>
  <si>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</si>
  <si>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</si>
  <si>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</si>
  <si>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</si>
  <si>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</si>
  <si>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</si>
  <si>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</si>
  <si>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</si>
  <si>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</si>
  <si>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</si>
  <si>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</si>
  <si>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</si>
  <si>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</si>
  <si>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</si>
  <si>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</si>
  <si>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</si>
  <si>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</si>
  <si>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</si>
  <si>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</si>
  <si>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</si>
  <si>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</si>
  <si>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</si>
  <si>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</si>
  <si>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</si>
  <si>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</si>
  <si>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</si>
  <si>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</si>
  <si>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</si>
  <si>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</si>
  <si>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</si>
  <si>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</si>
  <si>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</si>
  <si>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</si>
  <si>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</si>
  <si>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</si>
  <si>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</si>
  <si>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</si>
  <si>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</si>
  <si>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</si>
  <si>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</si>
  <si>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</si>
  <si>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</si>
  <si>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</si>
  <si>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</si>
  <si>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</si>
  <si>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</si>
  <si>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</si>
  <si>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</si>
  <si>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</si>
  <si>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</si>
  <si>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</si>
  <si>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</si>
  <si>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</si>
  <si>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</si>
  <si>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</si>
  <si>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</si>
  <si>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</si>
  <si>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</si>
  <si>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</si>
  <si>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</si>
  <si>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</si>
  <si>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</si>
  <si>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</si>
  <si>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</si>
  <si>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</si>
  <si>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</si>
  <si>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</si>
  <si>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</si>
  <si>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</si>
  <si>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</si>
  <si>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</si>
  <si>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</si>
  <si>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</si>
  <si>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</si>
  <si>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</si>
  <si>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</si>
  <si>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</si>
  <si>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</si>
  <si>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</si>
  <si>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</si>
  <si>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</si>
  <si>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</si>
  <si>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</si>
  <si>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</si>
  <si>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</si>
  <si>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</si>
  <si>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</si>
  <si>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</si>
  <si>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</si>
  <si>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</si>
  <si>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</si>
  <si>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</si>
  <si>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</si>
  <si>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</si>
  <si>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</si>
  <si>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</si>
  <si>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</si>
  <si>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</si>
  <si>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</si>
  <si>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</si>
  <si>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</si>
  <si>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</si>
  <si>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</si>
  <si>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</si>
  <si>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</si>
  <si>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</si>
  <si>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</si>
  <si>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</si>
  <si>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</si>
  <si>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</si>
  <si>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</si>
  <si>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</si>
  <si>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</si>
  <si>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</si>
  <si>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</si>
  <si>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</si>
  <si>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</si>
  <si>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</si>
  <si>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</si>
  <si>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</si>
  <si>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</si>
  <si>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</si>
  <si>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</si>
  <si>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</si>
  <si>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</si>
  <si>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</si>
  <si>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</si>
  <si>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</si>
  <si>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</si>
  <si>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</si>
  <si>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</si>
  <si>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</si>
  <si>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</si>
  <si>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</si>
  <si>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</si>
  <si>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</si>
  <si>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</si>
  <si>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</si>
  <si>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</si>
  <si>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</si>
  <si>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</si>
  <si>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</si>
  <si>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</si>
  <si>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</si>
  <si>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</si>
  <si>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</si>
  <si>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</si>
  <si>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</si>
  <si>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</si>
  <si>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</si>
  <si>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</si>
  <si>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</si>
  <si>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</si>
  <si>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</si>
  <si>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</si>
  <si>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</si>
  <si>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</si>
  <si>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</si>
  <si>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</si>
  <si>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</si>
  <si>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</si>
  <si>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</si>
  <si>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</si>
  <si>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</si>
  <si>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</si>
  <si>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</si>
  <si>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</si>
  <si>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</si>
  <si>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</si>
  <si>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</si>
  <si>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</si>
  <si>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</si>
  <si>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</si>
  <si>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</si>
  <si>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</si>
  <si>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</si>
  <si>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</si>
  <si>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</si>
  <si>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</si>
  <si>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</si>
  <si>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</si>
  <si>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</si>
  <si>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</si>
  <si>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</si>
  <si>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</si>
  <si>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</si>
  <si>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</si>
  <si>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</si>
  <si>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</si>
  <si>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</si>
  <si>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</si>
  <si>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</si>
  <si>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</si>
  <si>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</si>
  <si>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</si>
  <si>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</si>
  <si>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</si>
  <si>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</si>
  <si>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</si>
  <si>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</si>
  <si>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</si>
  <si>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</si>
  <si>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</si>
  <si>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</si>
  <si>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</si>
  <si>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</si>
  <si>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</si>
  <si>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</si>
  <si>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</si>
  <si>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</si>
  <si>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</si>
  <si>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</si>
  <si>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</si>
  <si>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</si>
  <si>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</si>
  <si>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</si>
  <si>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</si>
  <si>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</si>
  <si>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</si>
  <si>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</si>
  <si>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</si>
  <si>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</si>
  <si>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</si>
  <si>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</si>
  <si>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</si>
  <si>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</si>
  <si>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</si>
  <si>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</si>
  <si>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</si>
  <si>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</si>
  <si>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</si>
  <si>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</si>
  <si>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</si>
  <si>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</si>
  <si>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</si>
  <si>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</si>
  <si>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</si>
  <si>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</si>
  <si>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</si>
  <si>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</si>
  <si>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</si>
  <si>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</si>
  <si>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</si>
  <si>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</si>
  <si>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</si>
  <si>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</si>
  <si>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</si>
  <si>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</si>
  <si>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</si>
  <si>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</si>
  <si>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</si>
  <si>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</si>
  <si>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</si>
  <si>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</si>
  <si>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</si>
  <si>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</si>
  <si>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</si>
  <si>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</si>
  <si>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</si>
  <si>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</si>
  <si>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</si>
  <si>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</si>
  <si>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</si>
  <si>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</si>
  <si>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</si>
  <si>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</si>
  <si>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</si>
  <si>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</si>
  <si>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</si>
  <si>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</si>
  <si>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</si>
  <si>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</si>
  <si>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</si>
  <si>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</si>
  <si>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</si>
  <si>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</si>
  <si>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</si>
  <si>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</si>
  <si>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</si>
  <si>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</si>
  <si>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</si>
  <si>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</si>
  <si>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</si>
  <si>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</si>
  <si>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</si>
  <si>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</si>
  <si>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</si>
  <si>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</si>
  <si>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</si>
  <si>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</si>
  <si>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</si>
  <si>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</si>
  <si>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</si>
  <si>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</si>
  <si>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</si>
  <si>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</si>
  <si>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</si>
  <si>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</si>
  <si>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</si>
  <si>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</si>
  <si>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</si>
  <si>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</si>
  <si>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</si>
  <si>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</si>
  <si>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</si>
  <si>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</si>
  <si>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</si>
  <si>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</si>
  <si>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</si>
  <si>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</si>
  <si>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</si>
  <si>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</si>
  <si>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</si>
  <si>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</si>
  <si>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</si>
  <si>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</si>
  <si>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</si>
  <si>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</si>
  <si>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</si>
  <si>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</si>
  <si>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</si>
  <si>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</si>
  <si>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</si>
  <si>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</si>
  <si>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</si>
  <si>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</si>
  <si>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</si>
  <si>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</si>
  <si>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</si>
  <si>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</si>
  <si>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</si>
  <si>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</si>
  <si>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</si>
  <si>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</si>
  <si>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</si>
  <si>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</si>
  <si>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</si>
  <si>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</si>
  <si>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</si>
  <si>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</si>
  <si>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</si>
  <si>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</si>
  <si>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</si>
  <si>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</si>
  <si>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</si>
  <si>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</si>
  <si>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</si>
  <si>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</si>
  <si>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</si>
  <si>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</si>
  <si>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</si>
  <si>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</si>
  <si>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</si>
  <si>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</si>
  <si>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</si>
  <si>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</si>
  <si>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</si>
  <si>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</si>
  <si>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</si>
  <si>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</si>
  <si>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</si>
  <si>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</si>
  <si>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</si>
  <si>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</si>
  <si>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</si>
  <si>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</si>
  <si>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</si>
  <si>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</si>
  <si>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</si>
  <si>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</si>
  <si>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</si>
  <si>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</si>
  <si>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</si>
  <si>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</si>
  <si>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</si>
  <si>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</si>
  <si>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</si>
  <si>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</si>
  <si>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</si>
  <si>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</si>
  <si>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</si>
  <si>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</si>
  <si>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</si>
  <si>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</si>
  <si>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</si>
  <si>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</si>
  <si>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</si>
  <si>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</si>
  <si>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</si>
  <si>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</si>
  <si>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</si>
  <si>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</si>
  <si>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</si>
  <si>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</si>
  <si>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</si>
  <si>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</si>
  <si>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</si>
  <si>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</si>
  <si>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</si>
  <si>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</si>
  <si>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</si>
  <si>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</si>
  <si>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</si>
  <si>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</si>
  <si>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</si>
  <si>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</si>
  <si>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</si>
  <si>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</si>
  <si>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</si>
  <si>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</si>
  <si>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</si>
  <si>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</si>
  <si>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</si>
  <si>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</si>
  <si>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</si>
  <si>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</si>
  <si>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</si>
  <si>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</si>
  <si>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</si>
  <si>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</si>
  <si>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</si>
  <si>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</si>
  <si>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</si>
  <si>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</si>
  <si>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</si>
  <si>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</si>
  <si>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</si>
  <si>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</si>
  <si>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</si>
  <si>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</si>
  <si>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</si>
  <si>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</si>
  <si>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</si>
  <si>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</si>
  <si>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</si>
  <si>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</si>
  <si>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</si>
  <si>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</si>
  <si>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</si>
  <si>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</si>
  <si>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</si>
  <si>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</si>
  <si>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</si>
  <si>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</si>
  <si>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</si>
  <si>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</si>
  <si>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</si>
  <si>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</si>
  <si>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</si>
  <si>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</si>
  <si>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</si>
  <si>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</si>
  <si>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</si>
  <si>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</si>
  <si>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</si>
  <si>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</si>
  <si>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</si>
  <si>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</si>
  <si>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</si>
  <si>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</si>
  <si>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</si>
  <si>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</si>
  <si>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</si>
  <si>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</si>
  <si>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</si>
  <si>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</si>
  <si>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</si>
  <si>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</si>
  <si>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</si>
  <si>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</si>
  <si>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</si>
  <si>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</si>
  <si>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</si>
  <si>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</si>
  <si>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</si>
  <si>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</si>
  <si>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</si>
  <si>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</si>
  <si>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</si>
  <si>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</si>
  <si>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</si>
  <si>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</si>
  <si>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</si>
  <si>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</si>
  <si>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</si>
  <si>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</si>
  <si>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</si>
  <si>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</si>
  <si>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</si>
  <si>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</si>
  <si>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</si>
  <si>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</si>
  <si>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</si>
  <si>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</si>
  <si>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</si>
  <si>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</si>
  <si>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</si>
  <si>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</si>
  <si>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</si>
  <si>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</si>
  <si>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</si>
  <si>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</si>
  <si>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</si>
  <si>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</si>
  <si>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</si>
  <si>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</si>
  <si>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</si>
  <si>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</si>
  <si>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</si>
  <si>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</si>
  <si>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</si>
  <si>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</si>
  <si>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</si>
  <si>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</si>
  <si>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</si>
  <si>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</si>
  <si>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</si>
  <si>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</si>
  <si>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</si>
  <si>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</si>
  <si>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</si>
  <si>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</si>
  <si>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</si>
  <si>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</si>
  <si>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</si>
  <si>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</si>
  <si>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</si>
  <si>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</si>
  <si>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</si>
  <si>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</si>
  <si>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</si>
  <si>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</si>
  <si>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</si>
  <si>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</si>
  <si>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</si>
  <si>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</si>
  <si>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</si>
  <si>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</si>
  <si>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</si>
  <si>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</si>
  <si>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</si>
  <si>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</si>
  <si>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</si>
  <si>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</si>
  <si>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</si>
  <si>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</si>
  <si>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</si>
  <si>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</si>
  <si>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</si>
  <si>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</si>
  <si>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</si>
  <si>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</si>
  <si>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</si>
  <si>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</si>
  <si>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</si>
  <si>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</si>
  <si>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</si>
  <si>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</si>
  <si>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</si>
  <si>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</si>
  <si>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</si>
  <si>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</si>
  <si>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</si>
  <si>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</si>
  <si>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</si>
  <si>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</si>
  <si>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</si>
  <si>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</si>
  <si>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</si>
  <si>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</si>
  <si>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</si>
  <si>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</si>
  <si>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</si>
  <si>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</si>
  <si>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</si>
  <si>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</si>
  <si>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</si>
  <si>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</si>
  <si>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</si>
  <si>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</si>
  <si>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</si>
  <si>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</si>
  <si>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</si>
  <si>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</si>
  <si>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</si>
  <si>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</si>
  <si>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</si>
  <si>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</si>
  <si>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</si>
  <si>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</si>
  <si>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</si>
  <si>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</si>
  <si>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</si>
  <si>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</si>
  <si>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</si>
  <si>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</si>
  <si>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</si>
  <si>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</si>
  <si>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</si>
  <si>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</si>
  <si>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</si>
  <si>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</si>
  <si>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</si>
  <si>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</si>
  <si>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</si>
  <si>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</si>
  <si>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</si>
  <si>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</si>
  <si>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</si>
  <si>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</si>
  <si>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</si>
  <si>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</si>
  <si>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</si>
  <si>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</si>
  <si>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</si>
  <si>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</si>
  <si>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</si>
  <si>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</si>
  <si>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</si>
  <si>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</si>
  <si>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</si>
  <si>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</si>
  <si>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</si>
  <si>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</si>
  <si>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</si>
  <si>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</si>
  <si>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</si>
  <si>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</si>
  <si>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</si>
  <si>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</si>
  <si>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</si>
  <si>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</si>
  <si>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</si>
  <si>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</si>
  <si>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</si>
  <si>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</si>
  <si>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</si>
  <si>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</si>
  <si>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</si>
  <si>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</si>
  <si>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</si>
  <si>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</si>
  <si>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</si>
  <si>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</si>
  <si>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</si>
  <si>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</si>
  <si>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</si>
  <si>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</si>
  <si>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</si>
  <si>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</si>
  <si>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</si>
  <si>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</si>
  <si>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</si>
  <si>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</si>
  <si>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</si>
  <si>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</si>
  <si>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</si>
  <si>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</si>
  <si>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</si>
  <si>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</si>
  <si>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</si>
  <si>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</si>
  <si>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</si>
  <si>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</si>
  <si>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</si>
  <si>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</si>
  <si>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</si>
  <si>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</si>
  <si>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</si>
  <si>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</si>
  <si>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</si>
  <si>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</si>
  <si>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</si>
  <si>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</si>
  <si>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</si>
  <si>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</si>
  <si>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</si>
  <si>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</si>
  <si>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</si>
  <si>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</si>
  <si>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</si>
  <si>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</si>
  <si>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</si>
  <si>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</si>
  <si>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</si>
  <si>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</si>
  <si>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</si>
  <si>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</si>
  <si>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</si>
  <si>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</si>
  <si>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</si>
  <si>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</si>
  <si>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</si>
  <si>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</si>
  <si>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</si>
  <si>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</si>
  <si>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</si>
  <si>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</si>
  <si>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</si>
  <si>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</si>
  <si>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</si>
  <si>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</si>
  <si>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</si>
  <si>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</si>
  <si>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</si>
  <si>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</si>
  <si>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</si>
  <si>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</si>
  <si>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</si>
  <si>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</si>
  <si>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</si>
  <si>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</si>
  <si>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</si>
  <si>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</si>
  <si>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</si>
  <si>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</si>
  <si>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</si>
  <si>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</si>
  <si>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</si>
  <si>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</si>
  <si>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</si>
  <si>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</si>
  <si>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</si>
  <si>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</si>
  <si>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</si>
  <si>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</si>
  <si>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</si>
  <si>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</si>
  <si>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</si>
  <si>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</si>
  <si>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</si>
  <si>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</si>
  <si>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</si>
  <si>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</si>
  <si>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</si>
  <si>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</si>
  <si>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</si>
  <si>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</si>
  <si>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</si>
  <si>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</si>
  <si>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</si>
  <si>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</si>
  <si>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</si>
  <si>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</si>
  <si>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</si>
  <si>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</si>
  <si>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</si>
  <si>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</si>
  <si>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</si>
  <si>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</si>
  <si>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</si>
  <si>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</si>
  <si>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</si>
  <si>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</si>
  <si>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</si>
  <si>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</si>
  <si>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</si>
  <si>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</si>
  <si>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</si>
  <si>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</si>
  <si>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</si>
  <si>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</si>
  <si>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</si>
  <si>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</si>
  <si>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</si>
  <si>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</si>
  <si>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</si>
  <si>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</si>
  <si>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</si>
  <si>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</si>
  <si>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</si>
  <si>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</si>
  <si>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</si>
  <si>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</si>
  <si>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</si>
  <si>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</si>
  <si>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</si>
  <si>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</si>
  <si>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</si>
  <si>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</si>
  <si>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</si>
  <si>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</si>
  <si>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</si>
  <si>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</si>
  <si>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</si>
  <si>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</si>
  <si>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</si>
  <si>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</si>
  <si>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</si>
  <si>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</si>
  <si>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</si>
  <si>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</si>
  <si>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</si>
  <si>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</si>
  <si>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</si>
  <si>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</si>
  <si>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</si>
  <si>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</si>
  <si>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</si>
  <si>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</si>
  <si>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</si>
  <si>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</si>
  <si>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</si>
  <si>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</si>
  <si>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</si>
  <si>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</si>
  <si>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</si>
  <si>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</si>
  <si>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</si>
  <si>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</si>
  <si>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</si>
  <si>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</si>
  <si>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</si>
  <si>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</si>
  <si>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</si>
  <si>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</si>
  <si>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</si>
  <si>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</si>
  <si>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</si>
  <si>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</si>
  <si>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</si>
  <si>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</si>
  <si>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</si>
  <si>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</si>
  <si>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</si>
  <si>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</si>
  <si>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</si>
  <si>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</si>
  <si>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</si>
  <si>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</si>
  <si>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</si>
  <si>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</si>
  <si>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</si>
  <si>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</si>
  <si>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</si>
  <si>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</si>
  <si>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</si>
  <si>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</si>
  <si>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</si>
  <si>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</si>
  <si>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</si>
  <si>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</si>
  <si>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</si>
  <si>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</si>
  <si>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</si>
  <si>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</si>
  <si>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</si>
  <si>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</si>
  <si>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</si>
  <si>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</si>
  <si>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</si>
  <si>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</si>
  <si>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</si>
  <si>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</si>
  <si>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</si>
  <si>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</si>
  <si>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</si>
  <si>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</si>
  <si>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</si>
  <si>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</si>
  <si>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</si>
  <si>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</si>
  <si>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</si>
  <si>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</si>
  <si>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</si>
  <si>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</si>
  <si>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</si>
  <si>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</si>
  <si>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</si>
  <si>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</si>
  <si>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</si>
  <si>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</si>
  <si>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</si>
  <si>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</si>
  <si>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</si>
  <si>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</si>
  <si>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</si>
  <si>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</si>
  <si>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</si>
  <si>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</si>
  <si>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</si>
  <si>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</si>
  <si>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</si>
  <si>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</si>
  <si>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</si>
  <si>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</si>
  <si>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</si>
  <si>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</si>
  <si>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</si>
  <si>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</si>
  <si>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</si>
  <si>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</si>
  <si>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</si>
  <si>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</si>
  <si>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</si>
  <si>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</si>
  <si>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</si>
  <si>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</si>
  <si>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</si>
  <si>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</si>
  <si>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</si>
  <si>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</si>
  <si>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</si>
  <si>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</si>
  <si>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</si>
  <si>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</si>
  <si>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</si>
  <si>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</si>
  <si>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</si>
  <si>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</si>
  <si>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</si>
  <si>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</si>
  <si>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</si>
  <si>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</si>
  <si>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</si>
  <si>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</si>
  <si>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</si>
  <si>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</si>
  <si>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</si>
  <si>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</si>
  <si>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</si>
  <si>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</si>
  <si>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</si>
  <si>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</si>
  <si>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</si>
  <si>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</si>
  <si>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</si>
  <si>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</si>
  <si>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</si>
  <si>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</si>
  <si>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</si>
  <si>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</si>
  <si>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</si>
  <si>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</si>
  <si>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</si>
  <si>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</si>
  <si>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</si>
  <si>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</si>
  <si>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</si>
  <si>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</si>
  <si>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</si>
  <si>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</si>
  <si>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</si>
  <si>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</si>
  <si>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</si>
  <si>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</si>
  <si>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</si>
  <si>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</si>
  <si>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</si>
  <si>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</si>
  <si>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</si>
  <si>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</si>
  <si>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</si>
  <si>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</si>
  <si>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</si>
  <si>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</si>
  <si>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</si>
  <si>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</si>
  <si>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</si>
  <si>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</si>
  <si>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</si>
  <si>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</si>
  <si>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</si>
  <si>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</si>
  <si>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</si>
  <si>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</si>
  <si>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</si>
  <si>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</si>
  <si>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</si>
  <si>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</si>
  <si>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</si>
  <si>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</si>
  <si>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</si>
  <si>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</si>
  <si>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</si>
  <si>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</si>
  <si>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</si>
  <si>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</si>
  <si>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</si>
  <si>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</si>
  <si>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</si>
  <si>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</si>
  <si>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</si>
  <si>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</si>
  <si>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</si>
  <si>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</si>
  <si>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</si>
  <si>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</si>
  <si>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</si>
  <si>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</si>
  <si>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</si>
  <si>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</si>
  <si>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</si>
  <si>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</si>
  <si>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</si>
  <si>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</si>
  <si>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</si>
  <si>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</si>
  <si>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</si>
  <si>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</si>
  <si>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</si>
  <si>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</si>
  <si>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</si>
  <si>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</si>
  <si>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</si>
  <si>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</si>
  <si>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</si>
  <si>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</si>
  <si>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</si>
  <si>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</si>
  <si>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</si>
  <si>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</si>
  <si>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</si>
  <si>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</si>
  <si>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</si>
  <si>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</si>
  <si>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</si>
  <si>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</si>
  <si>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</si>
  <si>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</si>
  <si>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</si>
  <si>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</si>
  <si>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</si>
  <si>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</si>
  <si>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</si>
  <si>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</si>
  <si>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</si>
  <si>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</si>
  <si>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</si>
  <si>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</si>
  <si>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</si>
  <si>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</si>
  <si>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</si>
  <si>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</si>
  <si>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</si>
  <si>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</si>
  <si>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</si>
  <si>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</si>
  <si>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</si>
  <si>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</si>
  <si>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</si>
  <si>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</si>
  <si>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</si>
  <si>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</si>
  <si>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</si>
  <si>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</si>
  <si>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</si>
  <si>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</si>
  <si>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</si>
  <si>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</si>
  <si>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</si>
  <si>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</si>
  <si>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</si>
  <si>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</si>
  <si>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</si>
  <si>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</si>
  <si>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</si>
  <si>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</si>
  <si>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</si>
  <si>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</si>
  <si>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</si>
  <si>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</si>
  <si>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</si>
  <si>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</si>
  <si>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</si>
  <si>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</si>
  <si>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</si>
  <si>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</si>
  <si>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</si>
  <si>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</si>
  <si>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</si>
  <si>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</si>
  <si>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</si>
  <si>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</si>
  <si>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</si>
  <si>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</si>
  <si>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</si>
  <si>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</si>
  <si>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</si>
  <si>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</si>
  <si>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</si>
  <si>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</si>
  <si>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</si>
  <si>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</si>
  <si>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</si>
  <si>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</si>
  <si>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</si>
  <si>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</si>
  <si>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</si>
  <si>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</si>
  <si>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</si>
  <si>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</si>
  <si>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</si>
  <si>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</si>
  <si>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</si>
  <si>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</si>
  <si>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</si>
  <si>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</si>
  <si>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</si>
  <si>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</si>
  <si>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</si>
  <si>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</si>
  <si>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</si>
  <si>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</si>
  <si>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</si>
  <si>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</si>
  <si>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</si>
  <si>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</si>
  <si>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</si>
  <si>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</si>
  <si>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</si>
  <si>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</si>
  <si>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</si>
  <si>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</si>
  <si>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</si>
  <si>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</si>
  <si>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</si>
  <si>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</si>
  <si>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</si>
  <si>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</si>
  <si>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</si>
  <si>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</si>
  <si>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</si>
  <si>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</si>
  <si>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</si>
  <si>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</si>
  <si>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</si>
  <si>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</si>
  <si>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</si>
  <si>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</si>
  <si>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</si>
  <si>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</si>
  <si>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</si>
  <si>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</si>
  <si>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</si>
  <si>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</si>
  <si>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</si>
  <si>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</si>
  <si>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</si>
  <si>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</si>
  <si>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</si>
  <si>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</si>
  <si>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</si>
  <si>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</si>
  <si>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</si>
  <si>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</si>
  <si>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</si>
  <si>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</si>
  <si>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</si>
  <si>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</si>
  <si>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</si>
  <si>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</si>
  <si>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</si>
  <si>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</si>
  <si>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</si>
  <si>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</si>
  <si>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</si>
  <si>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</si>
  <si>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</si>
  <si>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</si>
  <si>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</si>
  <si>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</si>
  <si>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</si>
  <si>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</si>
  <si>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</si>
  <si>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</si>
  <si>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</si>
  <si>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</si>
  <si>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</si>
  <si>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</si>
  <si>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</si>
  <si>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</si>
  <si>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</si>
  <si>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</si>
  <si>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</si>
  <si>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</si>
  <si>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</si>
  <si>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</si>
  <si>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</si>
  <si>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</si>
  <si>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</si>
  <si>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</si>
  <si>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</si>
  <si>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</si>
  <si>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</si>
  <si>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</si>
  <si>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</si>
  <si>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</si>
  <si>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</si>
  <si>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</si>
  <si>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</si>
  <si>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</si>
  <si>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</si>
  <si>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</si>
  <si>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</si>
  <si>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</si>
  <si>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</si>
  <si>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</si>
  <si>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</si>
  <si>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</si>
  <si>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</si>
  <si>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</si>
  <si>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</si>
  <si>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</si>
  <si>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</si>
  <si>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</si>
  <si>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</si>
  <si>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</si>
  <si>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</si>
  <si>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</si>
  <si>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</si>
  <si>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</si>
  <si>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</si>
  <si>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</si>
  <si>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</si>
  <si>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</si>
  <si>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</si>
  <si>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</si>
  <si>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</si>
  <si>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</si>
  <si>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</si>
  <si>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</si>
  <si>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</si>
  <si>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</si>
  <si>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</si>
  <si>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</si>
  <si>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</si>
  <si>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</si>
  <si>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</si>
  <si>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</si>
  <si>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</si>
  <si>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</si>
  <si>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</si>
  <si>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</si>
  <si>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</si>
  <si>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</si>
  <si>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</si>
  <si>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</si>
  <si>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</si>
  <si>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</si>
  <si>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</si>
  <si>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</si>
  <si>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</si>
  <si>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</si>
  <si>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</si>
  <si>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</si>
  <si>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</si>
  <si>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</si>
  <si>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</si>
  <si>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</si>
  <si>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</si>
  <si>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</si>
  <si>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</si>
  <si>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</si>
  <si>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</si>
  <si>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</si>
  <si>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</si>
  <si>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</si>
  <si>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</si>
  <si>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</si>
  <si>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</si>
  <si>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</si>
  <si>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</si>
  <si>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</si>
  <si>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</si>
  <si>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</si>
  <si>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</si>
  <si>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</si>
  <si>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</si>
  <si>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</si>
  <si>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</si>
  <si>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</si>
  <si>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</si>
  <si>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</si>
  <si>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</si>
  <si>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</si>
  <si>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</si>
  <si>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</si>
  <si>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</si>
  <si>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</si>
  <si>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</si>
  <si>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</si>
  <si>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</si>
  <si>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</si>
  <si>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</si>
  <si>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</si>
  <si>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</si>
  <si>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</si>
  <si>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</si>
  <si>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</si>
  <si>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</si>
  <si>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</si>
  <si>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</si>
  <si>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</si>
  <si>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</si>
  <si>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</si>
  <si>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</si>
  <si>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</si>
  <si>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</si>
  <si>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</si>
  <si>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</si>
  <si>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</si>
  <si>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</si>
  <si>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</si>
  <si>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</si>
  <si>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</si>
  <si>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</si>
  <si>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</si>
  <si>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</si>
  <si>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</si>
  <si>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</si>
  <si>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</si>
  <si>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</si>
  <si>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</si>
  <si>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</si>
  <si>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</si>
  <si>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</si>
  <si>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</si>
  <si>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</si>
  <si>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</si>
  <si>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</si>
  <si>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</si>
  <si>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</si>
  <si>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</si>
  <si>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</si>
  <si>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</si>
  <si>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</si>
  <si>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</si>
  <si>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</si>
  <si>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</si>
  <si>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</si>
  <si>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</si>
  <si>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</si>
  <si>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</si>
  <si>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</si>
  <si>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</si>
  <si>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</si>
  <si>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</si>
  <si>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</si>
  <si>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</si>
  <si>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</si>
  <si>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</si>
  <si>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</si>
  <si>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</si>
  <si>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</si>
  <si>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</si>
  <si>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</si>
  <si>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</si>
  <si>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</si>
  <si>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</si>
  <si>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</si>
  <si>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</si>
  <si>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</si>
  <si>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</si>
  <si>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</si>
  <si>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</si>
  <si>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</si>
  <si>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</si>
  <si>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</si>
  <si>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</si>
  <si>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</si>
  <si>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</si>
  <si>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</si>
  <si>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</si>
  <si>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</si>
  <si>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</si>
  <si>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</si>
  <si>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</si>
  <si>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</si>
  <si>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</si>
  <si>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</si>
  <si>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</si>
  <si>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</si>
  <si>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</si>
  <si>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</si>
  <si>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</si>
  <si>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</si>
  <si>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</si>
  <si>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</si>
  <si>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</si>
  <si>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</si>
  <si>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</si>
  <si>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</si>
  <si>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</si>
  <si>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</si>
  <si>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</si>
  <si>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</si>
  <si>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</si>
  <si>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</si>
  <si>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</si>
  <si>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</si>
  <si>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</si>
  <si>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</si>
  <si>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</si>
  <si>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</si>
  <si>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</si>
  <si>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</si>
  <si>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</si>
  <si>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</si>
  <si>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</si>
  <si>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</si>
  <si>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</si>
  <si>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</si>
  <si>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</si>
  <si>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</si>
  <si>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</si>
  <si>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</si>
  <si>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</si>
  <si>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</si>
  <si>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</si>
  <si>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</si>
  <si>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</si>
  <si>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</si>
  <si>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</si>
  <si>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</si>
  <si>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</si>
  <si>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</si>
  <si>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</si>
  <si>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</si>
  <si>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</si>
  <si>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</si>
  <si>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</si>
  <si>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</si>
  <si>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</si>
  <si>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</si>
  <si>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</si>
  <si>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</si>
  <si>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</si>
  <si>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</si>
  <si>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</si>
  <si>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</si>
  <si>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</si>
  <si>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</si>
  <si>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</si>
  <si>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</si>
  <si>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</si>
  <si>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</si>
  <si>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</si>
  <si>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</si>
  <si>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</si>
  <si>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</si>
  <si>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</si>
  <si>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</si>
  <si>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</si>
  <si>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</si>
  <si>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</si>
  <si>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</si>
  <si>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</si>
  <si>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</si>
  <si>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</si>
  <si>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</si>
  <si>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</si>
  <si>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</si>
  <si>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</si>
  <si>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</si>
  <si>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</si>
  <si>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</si>
  <si>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</si>
  <si>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</si>
  <si>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</si>
  <si>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</si>
  <si>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</si>
  <si>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</si>
  <si>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</si>
  <si>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</si>
  <si>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</si>
  <si>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</si>
  <si>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</si>
  <si>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</si>
  <si>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</si>
  <si>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</si>
  <si>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</si>
  <si>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</si>
  <si>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</si>
  <si>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</si>
  <si>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</si>
  <si>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</si>
  <si>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</si>
  <si>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</si>
  <si>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</si>
  <si>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</si>
  <si>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</si>
  <si>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</si>
  <si>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</si>
  <si>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</si>
  <si>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</si>
  <si>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</si>
  <si>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</si>
  <si>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</si>
  <si>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</si>
  <si>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</si>
  <si>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</si>
  <si>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</si>
  <si>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</si>
  <si>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</si>
  <si>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</si>
  <si>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</si>
  <si>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</si>
  <si>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</si>
  <si>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</si>
  <si>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</si>
  <si>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</si>
  <si>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</si>
  <si>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</si>
  <si>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</si>
  <si>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</si>
  <si>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</si>
  <si>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</si>
  <si>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</si>
  <si>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</si>
  <si>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</si>
  <si>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</si>
  <si>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</si>
  <si>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</si>
  <si>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</si>
  <si>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</si>
  <si>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</si>
  <si>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</si>
  <si>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</si>
  <si>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</si>
  <si>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</si>
  <si>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</si>
  <si>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</si>
  <si>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</si>
  <si>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</si>
  <si>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</si>
  <si>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</si>
  <si>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</si>
  <si>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</si>
  <si>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</si>
  <si>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</si>
  <si>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</si>
  <si>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</si>
  <si>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</si>
  <si>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</si>
  <si>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</si>
  <si>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</si>
  <si>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</si>
  <si>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</si>
  <si>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</si>
  <si>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</si>
  <si>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</si>
  <si>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</si>
  <si>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</si>
  <si>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</si>
  <si>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</si>
  <si>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</si>
  <si>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</si>
  <si>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</si>
  <si>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</si>
  <si>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</si>
  <si>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</si>
  <si>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</si>
  <si>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</si>
  <si>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</si>
  <si>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</si>
  <si>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</si>
  <si>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</si>
  <si>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</si>
  <si>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</si>
  <si>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</si>
  <si>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</si>
  <si>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</si>
  <si>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</si>
  <si>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</si>
  <si>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</si>
  <si>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</si>
  <si>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</si>
  <si>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</si>
  <si>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</si>
  <si>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</si>
  <si>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</si>
  <si>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</si>
  <si>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</si>
  <si>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</si>
  <si>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</si>
  <si>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</si>
  <si>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</si>
  <si>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</si>
  <si>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</si>
  <si>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</si>
  <si>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</si>
  <si>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</si>
  <si>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</si>
  <si>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</si>
  <si>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</si>
  <si>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</si>
  <si>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</si>
  <si>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</si>
  <si>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</si>
  <si>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</si>
  <si>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</si>
  <si>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</si>
  <si>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</si>
  <si>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</si>
  <si>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</si>
  <si>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</si>
  <si>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</si>
  <si>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</si>
  <si>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</si>
  <si>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</si>
  <si>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</si>
  <si>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</si>
  <si>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</si>
  <si>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</si>
  <si>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</si>
  <si>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</si>
  <si>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</si>
  <si>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</si>
  <si>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</si>
  <si>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</si>
  <si>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</si>
  <si>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</si>
  <si>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</si>
  <si>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</si>
  <si>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</si>
  <si>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</si>
  <si>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</si>
  <si>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</si>
  <si>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</si>
  <si>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</si>
  <si>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</si>
  <si>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</si>
  <si>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</si>
  <si>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</si>
  <si>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</si>
  <si>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</si>
  <si>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</si>
  <si>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</si>
  <si>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</si>
  <si>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</si>
  <si>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</si>
  <si>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</si>
  <si>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</si>
  <si>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</si>
  <si>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</si>
  <si>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</si>
  <si>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</si>
  <si>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</si>
  <si>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</si>
  <si>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</si>
  <si>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</si>
  <si>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</si>
  <si>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</si>
  <si>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</si>
  <si>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</si>
  <si>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</si>
  <si>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</si>
  <si>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</si>
  <si>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</si>
  <si>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</si>
  <si>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</si>
  <si>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</si>
  <si>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</si>
  <si>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</si>
  <si>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</si>
  <si>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</si>
  <si>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</si>
  <si>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</si>
  <si>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</si>
  <si>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</si>
  <si>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</si>
  <si>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</si>
  <si>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</si>
  <si>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</si>
  <si>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</si>
  <si>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</si>
  <si>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</si>
  <si>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</si>
  <si>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</si>
  <si>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</si>
  <si>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</si>
  <si>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</si>
  <si>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</si>
  <si>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</si>
  <si>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</si>
  <si>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</si>
  <si>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</si>
  <si>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</si>
  <si>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</si>
  <si>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</si>
  <si>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</si>
  <si>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</si>
  <si>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</si>
  <si>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</si>
  <si>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</si>
  <si>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</si>
  <si>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</si>
  <si>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</si>
  <si>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</si>
  <si>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</si>
  <si>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</si>
  <si>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</si>
  <si>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</si>
  <si>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</si>
  <si>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</si>
  <si>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</si>
  <si>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</si>
  <si>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</si>
  <si>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</si>
  <si>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</si>
  <si>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</si>
  <si>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</si>
  <si>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</si>
  <si>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</si>
  <si>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</si>
  <si>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</si>
  <si>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</si>
  <si>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</si>
  <si>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</si>
  <si>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</si>
  <si>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</si>
  <si>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</si>
  <si>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</si>
  <si>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</si>
  <si>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</si>
  <si>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</si>
  <si>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</si>
  <si>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</si>
  <si>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</si>
  <si>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</si>
  <si>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</si>
  <si>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</si>
  <si>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</si>
  <si>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</si>
  <si>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</si>
  <si>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</si>
  <si>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</si>
  <si>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</si>
  <si>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</si>
  <si>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</si>
  <si>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</si>
  <si>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</si>
  <si>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</si>
  <si>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</si>
  <si>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</si>
  <si>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</si>
  <si>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</si>
  <si>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</si>
  <si>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</si>
  <si>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</si>
  <si>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</si>
  <si>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</si>
  <si>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</si>
  <si>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</si>
  <si>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</si>
  <si>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</si>
  <si>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</si>
  <si>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</si>
  <si>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</si>
  <si>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</si>
  <si>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</si>
  <si>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</si>
  <si>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</si>
  <si>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</si>
  <si>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</si>
  <si>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</si>
  <si>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</si>
  <si>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</si>
  <si>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</si>
  <si>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</si>
  <si>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</si>
  <si>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</si>
  <si>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</si>
  <si>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</si>
  <si>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</si>
  <si>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</si>
  <si>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</si>
  <si>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</si>
  <si>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</si>
  <si>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</si>
  <si>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</si>
  <si>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</si>
  <si>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</si>
  <si>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</si>
  <si>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</si>
  <si>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</si>
  <si>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</si>
  <si>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</si>
  <si>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</si>
  <si>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</si>
  <si>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</si>
  <si>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</si>
  <si>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</si>
  <si>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</si>
  <si>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</si>
  <si>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</si>
  <si>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</si>
  <si>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</si>
  <si>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</si>
  <si>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</si>
  <si>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</si>
  <si>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</si>
  <si>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</si>
  <si>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</si>
  <si>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</si>
  <si>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</si>
  <si>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</si>
  <si>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</si>
  <si>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</si>
  <si>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</si>
  <si>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</si>
  <si>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</si>
  <si>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</si>
  <si>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</si>
  <si>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</si>
  <si>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</si>
  <si>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</si>
  <si>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</si>
  <si>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</si>
  <si>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</si>
  <si>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</si>
  <si>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</si>
  <si>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</si>
  <si>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</si>
  <si>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</si>
  <si>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</si>
  <si>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</si>
  <si>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</si>
  <si>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</si>
  <si>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</si>
  <si>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</si>
  <si>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</si>
  <si>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</si>
  <si>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</si>
  <si>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</si>
  <si>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</si>
  <si>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</si>
  <si>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</si>
  <si>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</si>
  <si>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</si>
  <si>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</si>
  <si>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</si>
  <si>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</si>
  <si>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</si>
  <si>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</si>
  <si>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</si>
  <si>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</si>
  <si>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</si>
  <si>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</si>
  <si>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</si>
  <si>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</si>
  <si>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</si>
  <si>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</si>
  <si>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</si>
  <si>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</si>
  <si>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</si>
  <si>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</si>
  <si>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</si>
  <si>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</si>
  <si>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</si>
  <si>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</si>
  <si>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</si>
  <si>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</si>
  <si>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</si>
  <si>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</si>
  <si>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</si>
  <si>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</si>
  <si>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</si>
  <si>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</si>
  <si>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</si>
  <si>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</si>
  <si>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</si>
  <si>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</si>
  <si>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</si>
  <si>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</si>
  <si>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</si>
  <si>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</si>
  <si>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</si>
  <si>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</si>
  <si>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</si>
  <si>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</si>
  <si>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</si>
  <si>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</si>
  <si>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</si>
  <si>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</si>
  <si>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</si>
  <si>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</si>
  <si>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</si>
  <si>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</si>
  <si>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</si>
  <si>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</si>
  <si>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</si>
  <si>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</si>
  <si>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</si>
  <si>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</si>
  <si>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</si>
  <si>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</si>
  <si>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</si>
  <si>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</si>
  <si>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</si>
  <si>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</si>
  <si>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</si>
  <si>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</si>
  <si>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</si>
  <si>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</si>
  <si>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</si>
  <si>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</si>
  <si>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</si>
  <si>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</si>
  <si>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</si>
  <si>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</si>
  <si>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</si>
  <si>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</si>
  <si>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</si>
  <si>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</si>
  <si>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</si>
  <si>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</si>
  <si>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</si>
  <si>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</si>
  <si>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</si>
  <si>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</si>
  <si>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</si>
  <si>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</si>
  <si>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</si>
  <si>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</si>
  <si>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</si>
  <si>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</si>
  <si>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</si>
  <si>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</si>
  <si>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</si>
  <si>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</si>
  <si>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</si>
  <si>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</si>
  <si>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</si>
  <si>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</si>
  <si>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</si>
  <si>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</si>
  <si>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</si>
  <si>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</si>
  <si>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</si>
  <si>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</si>
  <si>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</si>
  <si>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</si>
  <si>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</si>
  <si>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</si>
  <si>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</si>
  <si>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</si>
  <si>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</si>
  <si>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</si>
  <si>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</si>
  <si>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</si>
  <si>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</si>
  <si>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</si>
  <si>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</si>
  <si>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</si>
  <si>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</si>
  <si>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</si>
  <si>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</si>
  <si>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</si>
  <si>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</si>
  <si>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</si>
  <si>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</si>
  <si>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</si>
  <si>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</si>
  <si>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</si>
  <si>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</si>
  <si>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</si>
  <si>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</si>
  <si>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</si>
  <si>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</si>
  <si>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</si>
  <si>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</si>
  <si>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</si>
  <si>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</si>
  <si>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</si>
  <si>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</si>
  <si>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</si>
  <si>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</si>
  <si>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</si>
  <si>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</si>
  <si>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</si>
  <si>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</si>
  <si>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</si>
  <si>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</si>
  <si>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</si>
  <si>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</si>
  <si>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</si>
  <si>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</si>
  <si>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</si>
  <si>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</si>
  <si>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</si>
  <si>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</si>
  <si>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</si>
  <si>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</si>
  <si>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</si>
  <si>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</si>
  <si>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</si>
  <si>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</si>
  <si>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</si>
  <si>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</si>
  <si>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</si>
  <si>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</si>
  <si>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</si>
  <si>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</si>
  <si>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</si>
  <si>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</si>
  <si>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</si>
  <si>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</si>
  <si>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</si>
  <si>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</si>
  <si>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</si>
  <si>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</si>
  <si>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</si>
  <si>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</si>
  <si>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</si>
  <si>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</si>
  <si>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</si>
  <si>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</si>
  <si>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</si>
  <si>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</si>
  <si>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</si>
  <si>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</si>
  <si>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</si>
  <si>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</si>
  <si>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</si>
  <si>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</si>
  <si>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</si>
  <si>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</si>
  <si>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</si>
  <si>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</si>
  <si>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</si>
  <si>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</si>
  <si>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</si>
  <si>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</si>
  <si>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</si>
  <si>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</si>
  <si>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</si>
  <si>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</si>
  <si>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</si>
  <si>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</si>
  <si>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</si>
  <si>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</si>
  <si>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</si>
  <si>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</si>
  <si>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</si>
  <si>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</si>
  <si>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</si>
  <si>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</si>
  <si>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</si>
  <si>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</si>
  <si>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</si>
  <si>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</si>
  <si>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</si>
  <si>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</si>
  <si>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</si>
  <si>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</si>
  <si>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</si>
  <si>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</si>
  <si>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</si>
  <si>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</si>
  <si>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</si>
  <si>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</si>
  <si>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</si>
  <si>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</si>
  <si>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</si>
  <si>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</si>
  <si>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</si>
  <si>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</si>
  <si>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</si>
  <si>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</si>
  <si>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</si>
  <si>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</si>
  <si>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</si>
  <si>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</si>
  <si>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</si>
  <si>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</si>
  <si>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</si>
  <si>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</si>
  <si>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</si>
  <si>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</si>
  <si>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</si>
  <si>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</si>
  <si>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</si>
  <si>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</si>
  <si>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</si>
  <si>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</si>
  <si>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</si>
  <si>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</si>
  <si>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</si>
  <si>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</si>
  <si>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</si>
  <si>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</si>
  <si>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</si>
  <si>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</si>
  <si>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</si>
  <si>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</si>
  <si>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</si>
  <si>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</si>
  <si>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</si>
  <si>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</si>
  <si>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</si>
  <si>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</si>
  <si>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</si>
  <si>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</si>
  <si>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</si>
  <si>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</si>
  <si>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</si>
  <si>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</si>
  <si>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</si>
  <si>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</si>
  <si>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</si>
  <si>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</si>
  <si>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</si>
  <si>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</si>
  <si>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</si>
  <si>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</si>
  <si>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</si>
  <si>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</si>
  <si>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</si>
  <si>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</si>
  <si>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</si>
  <si>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</si>
  <si>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</si>
  <si>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</si>
  <si>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</si>
  <si>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</si>
  <si>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</si>
  <si>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</si>
  <si>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</si>
  <si>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</si>
  <si>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</si>
  <si>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</si>
  <si>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</si>
  <si>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</si>
  <si>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</si>
  <si>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</si>
  <si>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</si>
  <si>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</si>
  <si>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</si>
  <si>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</si>
  <si>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</si>
  <si>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</si>
  <si>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</si>
  <si>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</si>
  <si>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</si>
  <si>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</si>
  <si>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</si>
  <si>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</si>
  <si>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</si>
  <si>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</si>
  <si>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</si>
  <si>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</si>
  <si>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</si>
  <si>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</si>
  <si>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</si>
  <si>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</si>
  <si>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</si>
  <si>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</si>
  <si>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</si>
  <si>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</si>
  <si>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</si>
  <si>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</si>
  <si>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</si>
  <si>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</si>
  <si>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</si>
  <si>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</si>
  <si>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</si>
  <si>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</si>
  <si>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</si>
  <si>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</si>
  <si>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</si>
  <si>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</si>
  <si>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</si>
  <si>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</si>
  <si>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</si>
  <si>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</si>
  <si>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</si>
  <si>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</si>
  <si>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</si>
  <si>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</si>
  <si>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</si>
  <si>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</si>
  <si>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</si>
  <si>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</si>
  <si>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</si>
  <si>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</si>
  <si>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</si>
  <si>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</si>
  <si>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</si>
  <si>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</si>
  <si>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</si>
  <si>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</si>
  <si>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</si>
  <si>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</si>
  <si>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</si>
  <si>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</si>
  <si>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</si>
  <si>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</si>
  <si>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</si>
  <si>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</si>
  <si>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</si>
  <si>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</si>
  <si>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</si>
  <si>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</si>
  <si>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</si>
  <si>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</si>
  <si>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</si>
  <si>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</si>
  <si>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</si>
  <si>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</si>
  <si>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</si>
  <si>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</si>
  <si>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</si>
  <si>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</si>
  <si>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</si>
  <si>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</si>
  <si>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</si>
  <si>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</si>
  <si>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</si>
  <si>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</si>
  <si>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</si>
  <si>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</si>
  <si>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</si>
  <si>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</si>
  <si>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</si>
  <si>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</si>
  <si>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</si>
  <si>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</si>
  <si>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</si>
  <si>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</si>
  <si>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</si>
  <si>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</si>
  <si>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</si>
  <si>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</si>
  <si>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</si>
  <si>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</si>
  <si>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</si>
  <si>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</si>
  <si>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</si>
  <si>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</si>
  <si>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</si>
  <si>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</si>
  <si>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</si>
  <si>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</si>
  <si>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</si>
  <si>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</si>
  <si>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</si>
  <si>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</si>
  <si>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</si>
  <si>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</si>
  <si>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</si>
  <si>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</si>
  <si>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</si>
  <si>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</si>
  <si>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</si>
  <si>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</si>
  <si>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</si>
  <si>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</si>
  <si>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</si>
  <si>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</si>
  <si>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</si>
  <si>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</si>
  <si>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</si>
  <si>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</si>
  <si>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</si>
  <si>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</si>
  <si>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</si>
  <si>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</si>
  <si>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</si>
  <si>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</si>
  <si>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</si>
  <si>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</si>
  <si>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</si>
  <si>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</si>
  <si>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</si>
  <si>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</si>
  <si>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</si>
  <si>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</si>
  <si>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</si>
  <si>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</si>
  <si>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</si>
  <si>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</si>
  <si>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</si>
  <si>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</si>
  <si>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</si>
  <si>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</si>
  <si>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</si>
  <si>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</si>
  <si>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</si>
  <si>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</si>
  <si>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</si>
  <si>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</si>
  <si>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</si>
  <si>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</si>
  <si>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</si>
  <si>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</si>
  <si>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</si>
  <si>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</si>
  <si>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</si>
  <si>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</si>
  <si>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</si>
  <si>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</si>
  <si>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</si>
  <si>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</si>
  <si>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</si>
  <si>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</si>
  <si>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</si>
  <si>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</si>
  <si>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</si>
  <si>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</si>
  <si>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</si>
  <si>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</si>
  <si>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</si>
  <si>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</si>
  <si>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</si>
  <si>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</si>
  <si>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</si>
  <si>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</si>
  <si>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</si>
  <si>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</si>
  <si>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</si>
  <si>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</si>
  <si>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</si>
  <si>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</si>
  <si>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</si>
  <si>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</si>
  <si>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</si>
  <si>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</si>
  <si>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</si>
  <si>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</si>
  <si>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</si>
  <si>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</si>
  <si>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</si>
  <si>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</si>
  <si>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</si>
  <si>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</si>
  <si>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</si>
  <si>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</si>
  <si>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</si>
  <si>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</si>
  <si>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</si>
  <si>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</si>
  <si>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</si>
  <si>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</si>
  <si>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</si>
  <si>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</si>
  <si>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</si>
  <si>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</si>
  <si>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</si>
  <si>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</si>
  <si>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</si>
  <si>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</si>
  <si>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</si>
  <si>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</si>
  <si>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</si>
  <si>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</si>
  <si>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</si>
  <si>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</si>
  <si>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</si>
  <si>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</si>
  <si>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</si>
  <si>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</si>
  <si>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</si>
  <si>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</si>
  <si>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</si>
  <si>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</si>
  <si>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</si>
  <si>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</si>
  <si>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</si>
  <si>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</si>
  <si>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</si>
  <si>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</si>
  <si>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</si>
  <si>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</si>
  <si>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</si>
  <si>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</si>
  <si>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</si>
  <si>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</si>
  <si>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</si>
  <si>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</si>
  <si>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</si>
  <si>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</si>
  <si>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</si>
  <si>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</si>
  <si>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</si>
  <si>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</si>
  <si>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</si>
  <si>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</si>
  <si>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</si>
  <si>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</si>
  <si>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</si>
  <si>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</si>
  <si>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</si>
  <si>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</si>
  <si>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</si>
  <si>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</si>
  <si>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</si>
  <si>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</si>
  <si>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</si>
  <si>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</si>
  <si>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</si>
  <si>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</si>
  <si>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</si>
  <si>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</si>
  <si>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</si>
  <si>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</si>
  <si>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</si>
  <si>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</si>
  <si>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</si>
  <si>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</si>
  <si>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</si>
  <si>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</si>
  <si>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</si>
  <si>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</si>
  <si>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</si>
  <si>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</si>
  <si>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</si>
  <si>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</si>
  <si>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</si>
  <si>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</si>
  <si>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</si>
  <si>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</si>
  <si>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</si>
  <si>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</si>
  <si>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</si>
  <si>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</si>
  <si>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</si>
  <si>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</si>
  <si>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</si>
  <si>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</si>
  <si>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</si>
  <si>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</si>
  <si>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</si>
  <si>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</si>
  <si>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</si>
  <si>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</si>
  <si>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</si>
  <si>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</si>
  <si>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</si>
  <si>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</si>
  <si>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</si>
  <si>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</si>
  <si>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</si>
  <si>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</si>
  <si>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</si>
  <si>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</si>
  <si>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</si>
  <si>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</si>
  <si>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</si>
  <si>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</si>
  <si>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</si>
  <si>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</si>
  <si>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</si>
  <si>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</si>
  <si>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</si>
  <si>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</si>
  <si>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</si>
  <si>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</si>
  <si>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</si>
  <si>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</si>
  <si>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</si>
  <si>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</si>
  <si>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</si>
  <si>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</si>
  <si>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</si>
  <si>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</si>
  <si>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</si>
  <si>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</si>
  <si>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</si>
  <si>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</si>
  <si>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</si>
  <si>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</si>
  <si>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</si>
  <si>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</si>
  <si>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</si>
  <si>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</si>
  <si>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</si>
  <si>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</si>
  <si>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</si>
  <si>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</si>
  <si>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</si>
  <si>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</si>
  <si>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</si>
  <si>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</si>
  <si>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</si>
  <si>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</si>
  <si>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</si>
  <si>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</si>
  <si>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</si>
  <si>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</si>
  <si>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</si>
  <si>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</si>
  <si>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</si>
  <si>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</si>
  <si>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</si>
  <si>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</si>
  <si>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</si>
  <si>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</si>
  <si>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</si>
  <si>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</si>
  <si>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</si>
  <si>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</si>
  <si>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</si>
  <si>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</si>
  <si>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</si>
  <si>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</si>
  <si>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</si>
  <si>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</si>
  <si>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</si>
  <si>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</si>
  <si>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</si>
  <si>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</si>
  <si>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</si>
  <si>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</si>
  <si>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</si>
  <si>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</si>
  <si>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</si>
  <si>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</si>
  <si>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</si>
  <si>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</si>
  <si>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</si>
  <si>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</si>
  <si>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</si>
  <si>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</si>
  <si>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</si>
  <si>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</si>
  <si>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</si>
  <si>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</si>
  <si>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</si>
  <si>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</si>
  <si>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</si>
  <si>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</si>
  <si>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</si>
  <si>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</si>
  <si>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</si>
  <si>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</si>
  <si>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</si>
  <si>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</si>
  <si>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</si>
  <si>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</si>
  <si>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</si>
  <si>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</si>
  <si>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</si>
  <si>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</si>
  <si>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</si>
  <si>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</si>
  <si>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</si>
  <si>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</si>
  <si>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</si>
  <si>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</si>
  <si>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</si>
  <si>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</si>
  <si>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</si>
  <si>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</si>
  <si>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</si>
  <si>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</si>
  <si>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</si>
  <si>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</si>
  <si>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</si>
  <si>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</si>
  <si>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</si>
  <si>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</si>
  <si>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</si>
  <si>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</si>
  <si>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</si>
  <si>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</si>
  <si>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</si>
  <si>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</si>
  <si>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</si>
  <si>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</si>
  <si>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</si>
  <si>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</si>
  <si>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</si>
  <si>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</si>
  <si>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</si>
  <si>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</si>
  <si>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</si>
  <si>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</si>
  <si>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</si>
  <si>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</si>
  <si>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</si>
  <si>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</si>
  <si>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</si>
  <si>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</si>
  <si>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</si>
  <si>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</si>
  <si>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</si>
  <si>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</si>
  <si>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</si>
  <si>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</si>
  <si>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</si>
  <si>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</si>
  <si>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</si>
  <si>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</si>
  <si>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</si>
  <si>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</si>
  <si>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</si>
  <si>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</si>
  <si>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</si>
  <si>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</si>
  <si>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</si>
  <si>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</si>
  <si>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</si>
  <si>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</si>
  <si>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</si>
  <si>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</si>
  <si>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</si>
  <si>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</si>
  <si>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</si>
  <si>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</si>
  <si>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</si>
  <si>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</si>
  <si>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</si>
  <si>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</si>
  <si>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</si>
  <si>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</si>
  <si>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</si>
  <si>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</si>
  <si>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</si>
  <si>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</si>
  <si>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</si>
  <si>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</si>
  <si>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</si>
  <si>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</si>
  <si>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</si>
  <si>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</si>
  <si>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</si>
  <si>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</si>
  <si>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</si>
  <si>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</si>
  <si>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</si>
  <si>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</si>
  <si>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</si>
  <si>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</si>
  <si>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</si>
  <si>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</si>
  <si>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</si>
  <si>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</si>
  <si>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</si>
  <si>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</si>
  <si>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</si>
  <si>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</si>
  <si>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</si>
  <si>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</si>
  <si>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</si>
  <si>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</si>
  <si>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</si>
  <si>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</si>
  <si>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</si>
  <si>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</si>
  <si>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</si>
  <si>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</si>
  <si>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</si>
  <si>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</si>
  <si>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</si>
  <si>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</si>
  <si>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</si>
  <si>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</si>
  <si>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</si>
  <si>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</si>
  <si>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</si>
  <si>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</si>
  <si>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</si>
  <si>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</si>
  <si>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</si>
  <si>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</si>
  <si>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</si>
  <si>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</si>
  <si>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</si>
  <si>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</si>
  <si>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</si>
  <si>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</si>
  <si>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</si>
  <si>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</si>
  <si>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</si>
  <si>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</si>
  <si>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</si>
  <si>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</si>
  <si>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</si>
  <si>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</si>
  <si>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</si>
  <si>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</si>
  <si>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</si>
  <si>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</si>
  <si>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</si>
  <si>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</si>
  <si>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</si>
  <si>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</si>
  <si>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</si>
  <si>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</si>
  <si>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</si>
  <si>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</si>
  <si>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</si>
  <si>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</si>
  <si>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</si>
  <si>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</si>
  <si>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</si>
  <si>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</si>
  <si>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</si>
  <si>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</si>
  <si>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</si>
  <si>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</si>
  <si>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</si>
  <si>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</si>
  <si>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</si>
  <si>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</si>
  <si>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</si>
  <si>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</si>
  <si>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</si>
  <si>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</si>
  <si>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</si>
  <si>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</si>
  <si>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</si>
  <si>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</si>
  <si>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</si>
  <si>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</si>
  <si>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</si>
  <si>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</si>
  <si>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</si>
  <si>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</si>
  <si>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</si>
  <si>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</si>
  <si>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</si>
  <si>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</si>
  <si>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</si>
  <si>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</si>
  <si>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</si>
  <si>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</si>
  <si>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</si>
  <si>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</si>
  <si>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</si>
  <si>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</si>
  <si>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</si>
  <si>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</si>
  <si>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</si>
  <si>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</si>
  <si>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</si>
  <si>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</si>
  <si>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</si>
  <si>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</si>
  <si>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</si>
  <si>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</si>
  <si>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</si>
  <si>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</si>
  <si>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</si>
  <si>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</si>
  <si>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</si>
  <si>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</si>
  <si>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</si>
  <si>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</si>
  <si>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</si>
  <si>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</si>
  <si>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</si>
  <si>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</si>
  <si>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</si>
  <si>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</si>
  <si>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</si>
  <si>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</si>
  <si>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</si>
  <si>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</si>
  <si>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</si>
  <si>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</si>
  <si>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</si>
  <si>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</si>
  <si>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</si>
  <si>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</si>
  <si>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</si>
  <si>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</si>
  <si>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</si>
  <si>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</si>
  <si>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</si>
  <si>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</si>
  <si>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</si>
  <si>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</si>
  <si>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</si>
  <si>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</si>
  <si>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</si>
  <si>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</si>
  <si>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</si>
  <si>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</si>
  <si>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</si>
  <si>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</si>
  <si>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</si>
  <si>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</si>
  <si>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</si>
  <si>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</si>
  <si>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</si>
  <si>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</si>
  <si>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</si>
  <si>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</si>
  <si>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</si>
  <si>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</si>
  <si>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</si>
  <si>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</si>
  <si>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</si>
  <si>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</si>
  <si>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</si>
  <si>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</si>
  <si>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</si>
  <si>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</si>
  <si>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</si>
  <si>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</si>
  <si>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</si>
  <si>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</si>
  <si>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</si>
  <si>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</si>
  <si>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</si>
  <si>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</si>
  <si>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</si>
  <si>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</si>
  <si>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</si>
  <si>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</si>
  <si>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</si>
  <si>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</si>
  <si>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</si>
  <si>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</si>
  <si>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</si>
  <si>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</si>
  <si>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</si>
  <si>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</si>
  <si>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</si>
  <si>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</si>
  <si>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</si>
  <si>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</si>
  <si>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</si>
  <si>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</si>
  <si>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</si>
  <si>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</si>
  <si>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</si>
  <si>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</si>
  <si>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</si>
  <si>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</si>
  <si>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</si>
  <si>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</si>
  <si>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</si>
  <si>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</si>
  <si>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</si>
  <si>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</si>
  <si>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</si>
  <si>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</si>
  <si>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</si>
  <si>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</si>
  <si>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</si>
  <si>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</si>
  <si>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</si>
  <si>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</si>
  <si>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</si>
  <si>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</si>
  <si>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</si>
  <si>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</si>
  <si>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</si>
  <si>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</si>
  <si>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</si>
  <si>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</si>
  <si>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</si>
  <si>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</si>
  <si>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</si>
  <si>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</si>
  <si>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</si>
  <si>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</si>
  <si>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</si>
  <si>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</si>
  <si>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</si>
  <si>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</si>
  <si>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</si>
  <si>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</si>
  <si>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</si>
  <si>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</si>
  <si>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</si>
  <si>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</si>
  <si>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</si>
  <si>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</si>
  <si>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</si>
  <si>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</si>
  <si>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</si>
  <si>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</si>
  <si>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</si>
  <si>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</si>
  <si>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</si>
  <si>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</si>
  <si>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</si>
  <si>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</si>
  <si>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</si>
  <si>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</si>
  <si>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</si>
  <si>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</si>
  <si>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</si>
  <si>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</si>
  <si>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</si>
  <si>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</si>
  <si>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</si>
  <si>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</si>
  <si>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</si>
  <si>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</si>
  <si>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</si>
  <si>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</si>
  <si>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</si>
  <si>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</si>
  <si>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</si>
  <si>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</si>
  <si>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</si>
  <si>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</si>
  <si>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</si>
  <si>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</si>
  <si>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</si>
  <si>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</si>
  <si>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</si>
  <si>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</si>
  <si>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</si>
  <si>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</si>
  <si>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</si>
  <si>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</si>
  <si>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</si>
  <si>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</si>
  <si>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</si>
  <si>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</si>
  <si>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</si>
  <si>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</si>
  <si>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</si>
  <si>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</si>
  <si>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</si>
  <si>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</si>
  <si>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</si>
  <si>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</si>
  <si>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</si>
  <si>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</si>
  <si>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</si>
  <si>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</si>
  <si>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</si>
  <si>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</si>
  <si>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</si>
  <si>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</si>
  <si>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</si>
  <si>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</si>
  <si>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</si>
  <si>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</si>
  <si>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</si>
  <si>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</si>
  <si>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PCM-20251125-00000149</t>
  </si>
  <si>
    <t>Site located family building refused enter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</si>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</sst>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E10" sqref="E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323.1780218749991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0.36945706018741475</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5.7929282404074911E-2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3.6864467590930872E-2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45986.126447800925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45986.126447800925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45986.126447800925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45986.126447800925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45986.126447800925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45986.126447800925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45986.126447800925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45986.126447800925</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45986.126447800925</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45986.126447800925</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45986.126447800925</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45986.126447800925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45986.126447800925</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45986.126447800925</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45986.126447800925</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45986.126447800925</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45986.126447800925</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45986.126447800925</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45986.126447800925</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45986.126447800925</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45986.126447800925</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45986.126447800925</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45986.126447800925</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45986.126447800925</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45986.126447800925</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45986.126447800925</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45986.126447800925</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45986.126447800925</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45986.126447800925</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45986.126447800925</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45986.126447800925</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45986.126447800925</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45986.126447800925</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45986.126447800925</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45986.126447800925</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45986.126447800925</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45986.126447800925</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45986.126447800925</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45986.126447800925</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45986.126447800925</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45986.126447800925</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45986.126447800925</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45986.126447800925</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45986.126447800925</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45986.126447800925</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45986.126447800925</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45986.126447800925</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45986.126447800925</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45986.126447800925</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45986.126447800925</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45986.126447800925</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45986.126447800925</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45986.126447800925</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45986.126447800925</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45986.126447800925</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45986.126447800925</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45986.126447800925</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45986.126447800925</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45986.126447800925</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45986.126447800925</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45986.126447800925</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45986.126447800925</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68BFE4A6-CB17-4D8D-8D2D-C65E50A7953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161.12660983796377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1.7390288194437744</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0.26341539352142718</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22242</v>
      </c>
      <c r="E6" s="102"/>
      <c r="F6" s="103"/>
      <c r="G6" s="104">
        <f ca="1">IFERROR(NOW()-F7,"-")</f>
        <v>45986.126447800925</v>
      </c>
      <c r="H6" s="103">
        <v>45986.060659722221</v>
      </c>
      <c r="I6" s="18" t="str">
        <f>IFERROR(VLOOKUP(D6,DB!A:F,6,0),"")</f>
        <v>Power cube</v>
      </c>
      <c r="J6" s="18" t="str">
        <f>IFERROR(VLOOKUP(D6,DB!A:G,7,0),"")</f>
        <v>Good+No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45986.126447800925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45986.126447800925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45986.126447800925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45986.126447800925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45986.126447800925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45986.126447800925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45986.126447800925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45986.126447800925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45986.126447800925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45986.126447800925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45986.126447800925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45986.126447800925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45986.126447800925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45986.126447800925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45986.126447800925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45986.126447800925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45986.126447800925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45986.126447800925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45986.126447800925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45986.126447800925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45986.126447800925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45986.126447800925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45986.126447800925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45986.126447800925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45986.126447800925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45986.126447800925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45986.126447800925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45986.126447800925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45986.126447800925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45986.126447800925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45986.126447800925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45986.126447800925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45986.126447800925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45986.126447800925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45986.126447800925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45986.126447800925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45986.126447800925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45986.126447800925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45986.126447800925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45986.126447800925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45986.126447800925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45986.126447800925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45986.126447800925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45986.126447800925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45986.126447800925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45986.126447800925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45986.126447800925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45986.126447800925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45986.126447800925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45986.126447800925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45986.126447800925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45986.126447800925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45986.126447800925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45986.126447800925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45986.126447800925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45986.126447800925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45986.126447800925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45986.126447800925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45986.126447800925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45986.126447800925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45986.126447800925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45986.126447800925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45986.126447800925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45986.126447800925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45986.126447800925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45986.126447800925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45986.126447800925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45986.126447800925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45986.126447800925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45986.126447800925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45986.126447800925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45986.126447800925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45986.126447800925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45986.126447800925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45986.126447800925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45986.126447800925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45986.126447800925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45986.126447800925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45986.126447800925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45986.126447800925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45986.126447800925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45986.126447800925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45986.126447800925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45986.126447800925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45986.126447800925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45986.126447800925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45986.126447800925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45986.126447800925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45986.126447800925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45986.126447800925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45986.126447800925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45986.126447800925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45986.126447800925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45986.126447800925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45986.126447800925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45986.126447800925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45986.126447800925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45986.126447800925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45986.126447800925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45986.126447800925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45986.126447800925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45986.126447800925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45986.126447800925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45986.126447800925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45986.126447800925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45986.126447800925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45986.126447800925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45986.126447800925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45986.126447800925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45986.126447800925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45986.126447800925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45986.126447800925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45986.126447800925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45986.126447800925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45986.126447800925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45986.126447800925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45986.126447800925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45986.126447800925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45986.126447800925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45986.126447800925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45986.126447800925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45986.126447800925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45986.126447800925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45986.126447800925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45986.126447800925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45986.126447800925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45986.126447800925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45986.126447800925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45986.126447800925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45986.126447800925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45986.126447800925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45986.126447800925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45986.126447800925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45986.126447800925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45986.126447800925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45986.126447800925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45986.126447800925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45986.126447800925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45986.126447800925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45986.126447800925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45986.126447800925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45986.126447800925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45986.126447800925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45986.126447800925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45986.126447800925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45986.126447800925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45986.126447800925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45986.126447800925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45986.126447800925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45986.126447800925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45986.126447800925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45986.126447800925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45986.126447800925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45986.126447800925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45986.126447800925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45986.126447800925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45986.126447800925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45986.126447800925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45986.126447800925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45986.126447800925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45986.126447800925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45986.126447800925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45986.126447800925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45986.126447800925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45986.126447800925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45986.126447800925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45986.126447800925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45986.126447800925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45986.126447800925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45986.126447800925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45986.126447800925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45986.126447800925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45986.126447800925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45986.126447800925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45986.126447800925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45986.126447800925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45986.126447800925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45986.126447800925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45986.126447800925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45986.126447800925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45986.126447800925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45986.126447800925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45986.126447800925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45986.126447800925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45986.126447800925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45986.126447800925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45986.126447800925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45986.126447800925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45986.126447800925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45986.126447800925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45986.126447800925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45986.126447800925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45986.126447800925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45986.126447800925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45986.126447800925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45986.126447800925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45986.126447800925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45986.126447800925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45986.126447800925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45986.126447800925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45986.126447800925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45986.126447800925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45986.126447800925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45986.126447800925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45986.126447800925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45986.126447800925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45986.126447800925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45986.126447800925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45986.126447800925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45986.126447800925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45986.126447800925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45986.126447800925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45986.126447800925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45986.126447800925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45986.126447800925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45986.126447800925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45986.126447800925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45986.126447800925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45986.126447800925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45986.126447800925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45986.126447800925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45986.126447800925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45986.126447800925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45986.126447800925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45986.126447800925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45986.126447800925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45986.126447800925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45986.126447800925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45986.126447800925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45986.126447800925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45986.126447800925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45986.126447800925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45986.126447800925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45986.126447800925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45986.126447800925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45986.126447800925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45986.126447800925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45986.126447800925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45986.126447800925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45986.126447800925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45986.126447800925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45986.126447800925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45986.126447800925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45986.126447800925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45986.126447800925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45986.126447800925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45986.126447800925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45986.126447800925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45986.126447800925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45986.126447800925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45986.126447800925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45986.126447800925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45986.126447800925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45986.126447800925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45986.126447800925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45986.126447800925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45986.126447800925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45986.126447800925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45986.126447800925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45986.126447800925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45986.126447800925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45986.126447800925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45986.126447800925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45986.126447800925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45986.126447800925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45986.126447800925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45986.126447800925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45986.126447800925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45986.126447800925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45986.126447800925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45986.126447800925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45986.126447800925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45986.126447800925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45986.126447800925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45986.126447800925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45986.126447800925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45986.126447800925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45986.126447800925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45986.126447800925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45986.126447800925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45986.126447800925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45986.126447800925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45986.126447800925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45986.126447800925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45986.126447800925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45986.126447800925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45986.126447800925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45986.126447800925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45986.126447800925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45986.126447800925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45986.126447800925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45986.126447800925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45986.126447800925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45986.126447800925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45986.126447800925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45986.126447800925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45986.126447800925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45986.126447800925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45986.126447800925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45986.126447800925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45986.126447800925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45986.126447800925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45986.126447800925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45986.126447800925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45986.126447800925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45986.126447800925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45986.126447800925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45986.126447800925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45986.126447800925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45986.126447800925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45986.126447800925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45986.126447800925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45986.126447800925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45986.126447800925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45986.126447800925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45986.126447800925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45986.126447800925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45986.126447800925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45986.126447800925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45986.126447800925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45986.126447800925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45986.126447800925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45986.126447800925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45986.126447800925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45986.126447800925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45986.126447800925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45986.126447800925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45986.126447800925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45986.126447800925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45986.126447800925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45986.126447800925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45986.126447800925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45986.126447800925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45986.126447800925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45986.126447800925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45986.126447800925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45986.126447800925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45986.126447800925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45986.126447800925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45986.126447800925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45986.126447800925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45986.126447800925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45986.126447800925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45986.126447800925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45986.126447800925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45986.126447800925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45986.126447800925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45986.126447800925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45986.126447800925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45986.126447800925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45986.126447800925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45986.126447800925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45986.126447800925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45986.126447800925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45986.126447800925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45986.126447800925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45986.126447800925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45986.126447800925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45986.126447800925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45986.126447800925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45986.126447800925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45986.126447800925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45986.126447800925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45986.126447800925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45986.126447800925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45986.126447800925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45986.126447800925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45986.126447800925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45986.126447800925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45986.126447800925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45986.126447800925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45986.126447800925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45986.126447800925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45986.126447800925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45986.126447800925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45986.126447800925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45986.126447800925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45986.126447800925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45986.126447800925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45986.126447800925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45986.126447800925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45986.126447800925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45986.126447800925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45986.126447800925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45986.126447800925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45986.126447800925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45986.126447800925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45986.126447800925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45986.126447800925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45986.126447800925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45986.126447800925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45986.126447800925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45986.126447800925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45986.126447800925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45986.126447800925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45986.126447800925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45986.126447800925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45986.126447800925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45986.126447800925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45986.126447800925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45986.126447800925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45986.126447800925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45986.126447800925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45986.126447800925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45986.126447800925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45986.126447800925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45986.126447800925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45986.126447800925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45986.126447800925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45986.126447800925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45986.126447800925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45986.126447800925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45986.126447800925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45986.126447800925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45986.126447800925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45986.126447800925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45986.126447800925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45986.126447800925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45986.126447800925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45986.126447800925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45986.126447800925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45986.126447800925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45986.126447800925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45986.126447800925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45986.126447800925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45986.126447800925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45986.126447800925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45986.126447800925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45986.126447800925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45986.126447800925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45986.126447800925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45986.126447800925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45986.126447800925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45986.126447800925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45986.126447800925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45986.126447800925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45986.126447800925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45986.126447800925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45986.126447800925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45986.126447800925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45986.126447800925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45986.126447800925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45986.126447800925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45986.126447800925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45986.126447800925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45986.126447800925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45986.126447800925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45986.126447800925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45986.126447800925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45986.126447800925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45986.126447800925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45986.126447800925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45986.126447800925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45986.126447800925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45986.126447800925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45986.126447800925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45986.126447800925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45986.126447800925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45986.126447800925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45986.126447800925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45986.126447800925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45986.126447800925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45986.126447800925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45986.126447800925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45986.126447800925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45986.126447800925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45986.126447800925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45986.126447800925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45986.126447800925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45986.126447800925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45986.126447800925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45986.126447800925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45986.126447800925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45986.126447800925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45986.126447800925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45986.126447800925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45986.126447800925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45986.126447800925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45986.126447800925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45986.126447800925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45986.126447800925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45986.126447800925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45986.126447800925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45986.126447800925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45986.126447800925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45986.126447800925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45986.126447800925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45986.126447800925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45986.126447800925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45986.126447800925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45986.126447800925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45986.126447800925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45986.126447800925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45986.126447800925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45986.126447800925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45986.126447800925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45986.126447800925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45986.126447800925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45986.126447800925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45986.126447800925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45986.126447800925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45986.126447800925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45986.126447800925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45986.126447800925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45986.126447800925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45986.126447800925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45986.126447800925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45986.126447800925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45986.126447800925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45986.126447800925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45986.126447800925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45986.126447800925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45986.126447800925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45986.126447800925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45986.126447800925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45986.126447800925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45986.126447800925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45986.126447800925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45986.126447800925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45986.126447800925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45986.126447800925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45986.126447800925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45986.126447800925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45986.126447800925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45986.126447800925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45986.126447800925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45986.126447800925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45986.126447800925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45986.126447800925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45986.126447800925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45986.126447800925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45986.126447800925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45986.126447800925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45986.126447800925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45986.126447800925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45986.126447800925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45986.126447800925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45986.126447800925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45986.126447800925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45986.126447800925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45986.126447800925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45986.126447800925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45986.126447800925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45986.126447800925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45986.126447800925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45986.126447800925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45986.126447800925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45986.126447800925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45986.126447800925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45986.126447800925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45986.126447800925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45986.126447800925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45986.126447800925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45986.126447800925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45986.126447800925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45986.126447800925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45986.126447800925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45986.126447800925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45986.126447800925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45986.126447800925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45986.126447800925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45986.126447800925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45986.126447800925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45986.126447800925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45986.126447800925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45986.126447800925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45986.126447800925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45986.126447800925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45986.126447800925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45986.126447800925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45986.126447800925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45986.126447800925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45986.126447800925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45986.126447800925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45986.126447800925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45986.126447800925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45986.126447800925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45986.126447800925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45986.126447800925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45986.126447800925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45986.126447800925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45986.126447800925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45986.126447800925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45986.126447800925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45986.126447800925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45986.126447800925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45986.126447800925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45986.126447800925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45986.126447800925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45986.126447800925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45986.126447800925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45986.126447800925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45986.126447800925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45986.126447800925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45986.126447800925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45986.126447800925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45986.126447800925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45986.126447800925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45986.126447800925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45986.126447800925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45986.126447800925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45986.126447800925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45986.126447800925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45986.126447800925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45986.126447800925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45986.126447800925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45986.126447800925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45986.126447800925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45986.126447800925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45986.126447800925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45986.126447800925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45986.126447800925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45986.126447800925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45986.126447800925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45986.126447800925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45986.126447800925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45986.126447800925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45986.126447800925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45986.126447800925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45986.126447800925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45986.126447800925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45986.126447800925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45986.126447800925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45986.126447800925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45986.126447800925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45986.126447800925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45986.126447800925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45986.126447800925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45986.126447800925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45986.126447800925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45986.126447800925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45986.126447800925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45986.126447800925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45986.126447800925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45986.126447800925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45986.126447800925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45986.126447800925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45986.126447800925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45986.126447800925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45986.126447800925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45986.126447800925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45986.126447800925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45986.126447800925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45986.126447800925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45986.126447800925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45986.126447800925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45986.126447800925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45986.126447800925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45986.126447800925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45986.126447800925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45986.126447800925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45986.126447800925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45986.126447800925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45986.126447800925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45986.126447800925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45986.126447800925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45986.126447800925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45986.126447800925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45986.126447800925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45986.126447800925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45986.126447800925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45986.126447800925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45986.126447800925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45986.126447800925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45986.126447800925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45986.126447800925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45986.126447800925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45986.126447800925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45986.126447800925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45986.126447800925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45986.126447800925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45986.126447800925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45986.126447800925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45986.126447800925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45986.126447800925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45986.126447800925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45986.126447800925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45986.126447800925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45986.126447800925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45986.126447800925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45986.126447800925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45986.126447800925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45986.126447800925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45986.126447800925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45986.126447800925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45986.126447800925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45986.126447800925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45986.126447800925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45986.126447800925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45986.126447800925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45986.126447800925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45986.126447800925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45986.126447800925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45986.126447800925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45986.126447800925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45986.126447800925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45986.126447800925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45986.126447800925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45986.126447800925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45986.126447800925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45986.126447800925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45986.126447800925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45986.126447800925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45986.126447800925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45986.126447800925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45986.126447800925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45986.126447800925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45986.126447800925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45986.126447800925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45986.126447800925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45986.126447800925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45986.126447800925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45986.126447800925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45986.126447800925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45986.126447800925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45986.126447800925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45986.126447800925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45986.126447800925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45986.126447800925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45986.126447800925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45986.126447800925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45986.126447800925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45986.126447800925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45986.126447800925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45986.126447800925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45986.126447800925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45986.126447800925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45986.126447800925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45986.126447800925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45986.126447800925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45986.126447800925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45986.126447800925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45986.126447800925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45986.126447800925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45986.126447800925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45986.126447800925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45986.126447800925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45986.126447800925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45986.126447800925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45986.126447800925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45986.126447800925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45986.126447800925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45986.126447800925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45986.126447800925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45986.126447800925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45986.126447800925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45986.126447800925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45986.126447800925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45986.126447800925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45986.126447800925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45986.126447800925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45986.126447800925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45986.126447800925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45986.126447800925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45986.126447800925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45986.126447800925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45986.126447800925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45986.126447800925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45986.126447800925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45986.126447800925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45986.126447800925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45986.126447800925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45986.126447800925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45986.126447800925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45986.126447800925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45986.126447800925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45986.126447800925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45986.126447800925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45986.126447800925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45986.126447800925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45986.126447800925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45986.126447800925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45986.126447800925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45986.126447800925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45986.126447800925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45986.126447800925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45986.126447800925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45986.126447800925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45986.126447800925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45986.126447800925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45986.126447800925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45986.126447800925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45986.126447800925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45986.126447800925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45986.126447800925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45986.126447800925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45986.126447800925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45986.126447800925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45986.126447800925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45986.126447800925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45986.126447800925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45986.126447800925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45986.126447800925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45986.126447800925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45986.126447800925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45986.126447800925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45986.126447800925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45986.126447800925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45986.126447800925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45986.126447800925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45986.126447800925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45986.126447800925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45986.126447800925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45986.126447800925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45986.126447800925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45986.126447800925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45986.126447800925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45986.126447800925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45986.126447800925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45986.126447800925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45986.126447800925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45986.126447800925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45986.126447800925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45986.126447800925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45986.126447800925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45986.126447800925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45986.126447800925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45986.126447800925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45986.126447800925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45986.126447800925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45986.126447800925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45986.126447800925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45986.126447800925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45986.126447800925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45986.126447800925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45986.126447800925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45986.126447800925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45986.126447800925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45986.126447800925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45986.126447800925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45986.126447800925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45986.126447800925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45986.126447800925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45986.126447800925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45986.126447800925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45986.126447800925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45986.126447800925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45986.126447800925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45986.126447800925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45986.126447800925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45986.126447800925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45986.126447800925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45986.126447800925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45986.126447800925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45986.126447800925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45986.126447800925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45986.126447800925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45986.126447800925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45986.126447800925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45986.126447800925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45986.126447800925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45986.126447800925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45986.126447800925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45986.126447800925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45986.126447800925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45986.126447800925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45986.126447800925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45986.126447800925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45986.126447800925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45986.126447800925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45986.126447800925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45986.126447800925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45986.126447800925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45986.126447800925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45986.126447800925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45986.126447800925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45986.126447800925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45986.126447800925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45986.126447800925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45986.126447800925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45986.126447800925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45986.126447800925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45986.126447800925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45986.126447800925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45986.126447800925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45986.126447800925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45986.126447800925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45986.126447800925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45986.126447800925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45986.126447800925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45986.126447800925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45986.126447800925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45986.126447800925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45986.126447800925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45986.126447800925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45986.126447800925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45986.126447800925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45986.126447800925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45986.126447800925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45986.126447800925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45986.126447800925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45986.126447800925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45986.126447800925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45986.126447800925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45986.126447800925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45986.126447800925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45986.126447800925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45986.126447800925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45986.126447800925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45986.126447800925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45986.126447800925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45986.126447800925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45986.126447800925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45986.126447800925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45986.126447800925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45986.126447800925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45986.126447800925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45986.126447800925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45986.126447800925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45986.126447800925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45986.126447800925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45986.126447800925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45986.126447800925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45986.126447800925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45986.126447800925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45986.126447800925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45986.126447800925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45986.126447800925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45986.126447800925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45986.126447800925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45986.126447800925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45986.126447800925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45986.126447800925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45986.126447800925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45986.126447800925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45986.126447800925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45986.126447800925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45986.126447800925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45986.126447800925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45986.126447800925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45986.126447800925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45986.126447800925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45986.126447800925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45986.126447800925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45986.126447800925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45986.126447800925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45986.126447800925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45986.126447800925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45986.126447800925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45986.126447800925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45986.126447800925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45986.126447800925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45986.126447800925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45986.126447800925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45986.126447800925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45986.126447800925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45986.126447800925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45986.126447800925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45986.126447800925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45986.126447800925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45986.126447800925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45986.126447800925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45986.126447800925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45986.126447800925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45986.126447800925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45986.126447800925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45986.126447800925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45986.126447800925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45986.126447800925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45986.126447800925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45986.126447800925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45986.126447800925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45986.126447800925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45986.126447800925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45986.126447800925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45986.126447800925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45986.126447800925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45986.126447800925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45986.126447800925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45986.126447800925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45986.126447800925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45986.126447800925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45986.126447800925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45986.126447800925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45986.126447800925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45986.126447800925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45986.126447800925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45986.126447800925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45986.126447800925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45986.126447800925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45986.126447800925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45986.126447800925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45986.126447800925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45986.126447800925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45986.126447800925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45986.126447800925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45986.126447800925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45986.126447800925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45986.126447800925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45986.126447800925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45986.126447800925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45986.126447800925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45986.126447800925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45986.126447800925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45986.126447800925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45986.126447800925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45986.126447800925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45986.126447800925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45986.126447800925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45986.126447800925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45986.126447800925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45986.126447800925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45986.126447800925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45986.126447800925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45986.126447800925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45986.126447800925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45986.126447800925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45986.126447800925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45986.126447800925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45986.126447800925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45986.126447800925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45986.126447800925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45986.126447800925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45986.126447800925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45986.126447800925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45986.126447800925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45986.126447800925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45986.126447800925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45986.126447800925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45986.126447800925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45986.126447800925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45986.126447800925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45986.126447800925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45986.126447800925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45986.126447800925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45986.126447800925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45986.126447800925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45986.126447800925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45986.126447800925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45986.126447800925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45986.126447800925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45986.126447800925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45986.126447800925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45986.126447800925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45986.126447800925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45986.126447800925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45986.126447800925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45986.126447800925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45986.126447800925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45986.126447800925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45986.126447800925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45986.126447800925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45986.126447800925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45986.126447800925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45986.126447800925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45986.126447800925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45986.126447800925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45986.126447800925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45986.126447800925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45986.126447800925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45986.126447800925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45986.126447800925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45986.126447800925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45986.126447800925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45986.126447800925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45986.126447800925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45986.126447800925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45986.126447800925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45986.126447800925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45986.126447800925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45986.126447800925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45986.126447800925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45986.126447800925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45986.126447800925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45986.126447800925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45986.126447800925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45986.126447800925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45986.126447800925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45986.126447800925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45986.126447800925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45986.126447800925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45986.126447800925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45986.126447800925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45986.126447800925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45986.126447800925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45986.126447800925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45986.126447800925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45986.126447800925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45986.126447800925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45986.126447800925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45986.126447800925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45986.126447800925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45986.126447800925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282.64573020832904</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3</v>
      </c>
      <c r="D3" s="91" t="s">
        <v>38898</v>
      </c>
      <c r="E3" s="94" t="s">
        <v>39021</v>
      </c>
      <c r="F3" s="95">
        <v>45985.826608796298</v>
      </c>
      <c r="G3" s="96">
        <f t="shared" ref="G3:G4" ca="1" si="0">IFERROR(NOW()-F3,"")</f>
        <v>0.29983900462684687</v>
      </c>
      <c r="H3" s="95">
        <v>45985.805798611109</v>
      </c>
      <c r="I3" s="113" t="str">
        <f>IFERROR(VLOOKUP(D3,DB!A:F,6,0),"")</f>
        <v>Generator-SG</v>
      </c>
      <c r="J3" s="113" t="str">
        <f>IFERROR(VLOOKUP(D3,DB!A:G,7,0),"")</f>
        <v>Dead</v>
      </c>
      <c r="K3" s="97" t="s">
        <v>39120</v>
      </c>
      <c r="L3" s="91" t="str">
        <f>IFERROR(VLOOKUP(D3,DB!A:I,9,0),"")</f>
        <v>Latis</v>
      </c>
    </row>
    <row r="4" spans="1:16" ht="15" customHeight="1">
      <c r="A4" s="113" t="s">
        <v>39121</v>
      </c>
      <c r="B4" s="113" t="str">
        <f>IFERROR(VLOOKUP(D4,DB!A:K,11,0),"")</f>
        <v>R4</v>
      </c>
      <c r="C4" s="93">
        <v>1</v>
      </c>
      <c r="D4" s="91" t="s">
        <v>36088</v>
      </c>
      <c r="E4" s="94" t="s">
        <v>39021</v>
      </c>
      <c r="F4" s="95"/>
      <c r="G4" s="96">
        <f t="shared" ca="1" si="0"/>
        <v>45986.126447800925</v>
      </c>
      <c r="H4" s="95">
        <v>45986.018564814818</v>
      </c>
      <c r="I4" s="113" t="str">
        <f>IFERROR(VLOOKUP(D4,DB!A:F,6,0),"")</f>
        <v>Generator-SG</v>
      </c>
      <c r="J4" s="113" t="str">
        <f>IFERROR(VLOOKUP(D4,DB!A:G,7,0),"")</f>
        <v>No BB Shifted</v>
      </c>
      <c r="K4" s="97" t="s">
        <v>39120</v>
      </c>
      <c r="L4" s="91" t="str">
        <f>IFERROR(VLOOKUP(D4,DB!A:I,9,0),"")</f>
        <v>Latis</v>
      </c>
    </row>
    <row r="5" spans="1:16" ht="15" customHeight="1">
      <c r="A5" s="113" t="s">
        <v>39122</v>
      </c>
      <c r="B5" s="113" t="str">
        <f>IFERROR(VLOOKUP(D5,DB!A:K,11,0),"")</f>
        <v>R4</v>
      </c>
      <c r="C5" s="93">
        <v>1</v>
      </c>
      <c r="D5" s="91" t="s">
        <v>32353</v>
      </c>
      <c r="E5" s="94" t="s">
        <v>39021</v>
      </c>
      <c r="F5" s="95">
        <v>45986.100914351853</v>
      </c>
      <c r="G5" s="96">
        <f t="shared" ref="G5:G68" ca="1" si="1">IFERROR(NOW()-F5,"")</f>
        <v>2.5533449072099756E-2</v>
      </c>
      <c r="H5" s="95">
        <v>45986.095196759263</v>
      </c>
      <c r="I5" s="113" t="str">
        <f>IFERROR(VLOOKUP(D5,DB!A:F,6,0),"")</f>
        <v>SCECO</v>
      </c>
      <c r="J5" s="113" t="str">
        <f>IFERROR(VLOOKUP(D5,DB!A:G,7,0),"")</f>
        <v>Dead</v>
      </c>
      <c r="K5" s="97" t="s">
        <v>39123</v>
      </c>
      <c r="L5" s="91" t="str">
        <f>IFERROR(VLOOKUP(D5,DB!A:I,9,0),"")</f>
        <v>Latis</v>
      </c>
    </row>
    <row r="6" spans="1:16" ht="15" customHeight="1">
      <c r="A6" s="113"/>
      <c r="B6" s="113" t="str">
        <f>IFERROR(VLOOKUP(D6,DB!A:K,11,0),"")</f>
        <v/>
      </c>
      <c r="C6" s="93"/>
      <c r="D6" s="91"/>
      <c r="E6" s="94"/>
      <c r="F6" s="95"/>
      <c r="G6" s="96">
        <f t="shared" ca="1" si="1"/>
        <v>45986.126447800925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45986.126447800925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45986.126447800925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45986.126447800925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45986.126447800925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45986.126447800925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45986.126447800925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45986.126447800925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45986.126447800925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45986.126447800925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45986.126447800925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45986.126447800925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45986.126447800925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45986.126447800925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45986.126447800925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45986.126447800925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45986.126447800925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45986.126447800925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45986.126447800925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45986.126447800925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45986.126447800925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45986.126447800925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45986.126447800925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45986.126447800925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45986.126447800925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45986.126447800925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45986.126447800925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45986.126447800925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45986.126447800925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45986.126447800925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45986.126447800925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45986.126447800925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45986.126447800925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45986.126447800925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45986.126447800925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45986.126447800925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45986.126447800925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45986.126447800925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45986.126447800925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45986.126447800925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45986.126447800925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45986.126447800925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45986.126447800925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45986.126447800925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45986.126447800925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45986.126447800925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45986.126447800925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45986.126447800925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45986.126447800925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45986.126447800925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45986.126447800925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45986.126447800925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45986.126447800925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45986.126447800925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45986.126447800925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45986.126447800925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45986.126447800925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45986.126447800925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45986.126447800925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45986.126447800925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45986.126447800925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45986.126447800925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45986.126447800925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45986.126447800925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45986.126447800925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45986.126447800925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45986.126447800925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45986.126447800925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45986.126447800925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45986.126447800925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45986.126447800925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45986.126447800925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45986.126447800925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45986.126447800925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45986.126447800925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45986.126447800925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45986.126447800925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45986.126447800925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45986.126447800925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45986.126447800925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45986.126447800925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45986.126447800925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45986.126447800925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45986.126447800925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45986.126447800925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45986.126447800925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45986.126447800925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45986.126447800925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45986.126447800925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45986.126447800925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45986.126447800925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45986.126447800925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45986.126447800925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45986.126447800925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45986.126447800925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45986.126447800925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45986.126447800925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45986.126447800925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45986.126447800925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45986.126447800925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45986.126447800925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45986.126447800925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45986.126447800925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45986.126447800925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45986.126447800925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45986.126447800925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45986.126447800925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45986.126447800925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45986.126447800925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45986.126447800925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45986.126447800925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45986.126447800925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45986.126447800925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45986.126447800925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45986.126447800925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45986.126447800925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45986.126447800925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45986.126447800925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45986.126447800925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45986.126447800925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45986.126447800925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45986.126447800925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45986.126447800925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45986.126447800925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45986.126447800925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45986.126447800925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45986.126447800925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45986.126447800925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45986.126447800925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45986.126447800925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45986.126447800925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45986.126447800925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45986.126447800925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45986.126447800925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45986.126447800925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45986.126447800925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45986.126447800925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45986.126447800925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45986.126447800925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45986.126447800925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45986.126447800925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45986.126447800925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45986.126447800925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45986.126447800925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45986.126447800925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45986.126447800925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45986.126447800925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45986.126447800925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45986.126447800925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45986.126447800925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45986.126447800925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45986.126447800925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45986.126447800925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45986.126447800925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45986.126447800925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45986.126447800925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45986.126447800925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45986.126447800925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45986.126447800925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45986.126447800925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45986.126447800925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45986.126447800925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45986.126447800925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45986.126447800925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45986.126447800925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45986.126447800925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45986.126447800925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45986.126447800925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45986.126447800925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45986.126447800925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45986.126447800925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45986.126447800925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45986.126447800925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45986.126447800925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45986.126447800925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45986.126447800925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45986.126447800925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45986.126447800925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45986.126447800925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45986.126447800925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45986.126447800925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45986.126447800925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45986.126447800925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45986.126447800925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45986.126447800925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45986.126447800925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45986.126447800925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45986.126447800925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45986.126447800925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45986.126447800925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45986.126447800925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45986.126447800925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45986.126447800925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45986.126447800925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45986.126447800925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45986.126447800925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45986.126447800925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45986.126447800925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45986.126447800925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45986.126447800925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45986.126447800925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45986.126447800925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45986.126447800925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45986.126447800925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45986.126447800925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45986.126447800925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45986.126447800925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45986.126447800925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45986.126447800925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45986.126447800925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45986.126447800925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45986.126447800925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45986.126447800925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45986.126447800925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45986.126447800925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45986.126447800925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45986.126447800925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45986.126447800925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45986.126447800925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45986.126447800925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45986.126447800925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45986.126447800925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45986.126447800925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45986.126447800925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45986.126447800925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45986.126447800925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45986.126447800925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45986.126447800925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45986.126447800925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45986.126447800925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45986.126447800925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45986.126447800925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45986.126447800925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45986.126447800925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45986.126447800925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45986.126447800925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45986.126447800925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45986.126447800925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45986.126447800925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45986.126447800925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45986.126447800925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45986.126447800925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45986.126447800925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45986.126447800925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45986.126447800925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45986.126447800925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45986.126447800925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45986.126447800925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45986.126447800925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45986.126447800925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45986.126447800925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45986.126447800925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45986.126447800925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45986.126447800925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45986.126447800925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45986.126447800925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45986.126447800925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45986.126447800925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45986.126447800925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45986.126447800925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45986.126447800925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45986.126447800925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45986.126447800925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45986.126447800925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45986.126447800925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45986.126447800925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45986.126447800925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45986.126447800925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45986.126447800925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45986.126447800925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45986.126447800925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45986.126447800925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45986.126447800925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45986.126447800925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45986.126447800925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45986.126447800925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45986.126447800925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45986.126447800925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45986.126447800925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45986.126447800925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45986.126447800925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45986.126447800925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45986.126447800925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45986.126447800925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45986.126447800925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45986.126447800925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45986.126447800925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45986.126447800925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45986.126447800925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45986.126447800925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45986.126447800925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45986.126447800925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45986.126447800925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45986.126447800925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45986.126447800925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45986.126447800925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45986.126447800925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45986.126447800925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45986.126447800925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45986.126447800925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45986.126447800925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45986.126447800925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45986.126447800925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45986.126447800925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45986.126447800925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45986.126447800925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45986.126447800925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45986.126447800925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45986.126447800925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45986.126447800925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45986.126447800925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45986.126447800925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45986.126447800925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45986.126447800925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45986.126447800925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45986.126447800925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45986.126447800925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45986.126447800925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45986.126447800925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45986.126447800925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45986.126447800925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45986.126447800925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45986.126447800925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45986.126447800925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45986.126447800925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45986.126447800925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45986.126447800925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45986.126447800925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45986.126447800925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45986.126447800925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45986.126447800925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45986.126447800925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45986.126447800925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45986.126447800925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45986.126447800925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45986.126447800925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45986.126447800925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45986.126447800925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45986.126447800925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45986.126447800925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45986.126447800925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45986.126447800925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45986.126447800925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45986.126447800925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45986.126447800925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45986.126447800925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45986.126447800925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45986.126447800925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45986.126447800925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45986.126447800925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45986.126447800925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45986.126447800925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45986.126447800925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45986.126447800925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45986.126447800925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45986.126447800925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45986.126447800925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45986.126447800925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45986.126447800925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45986.126447800925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45986.126447800925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45986.126447800925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45986.126447800925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45986.126447800925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45986.126447800925</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94.294387615736923</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59.937570486108598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37.46533668981283</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4.7531491898116656</v>
      </c>
      <c r="H5" s="122">
        <v>45981.360798611109</v>
      </c>
      <c r="I5" s="109" t="str">
        <f>IFERROR(VLOOKUP(D5,DB!A:F,6,0),"")</f>
        <v>SCECO</v>
      </c>
      <c r="J5" s="109" t="str">
        <f>IFERROR(VLOOKUP(D5,DB!A:G,7,0),"")</f>
        <v>Dead</v>
      </c>
      <c r="K5" s="109" t="s">
        <v>39131</v>
      </c>
      <c r="L5" s="109" t="str">
        <f>IFERROR(VLOOKUP(D5,DB!A:I,9,0),"")</f>
        <v>Latis</v>
      </c>
    </row>
    <row r="6" spans="1:13">
      <c r="A6" s="109"/>
      <c r="B6" s="109" t="str">
        <f>IFERROR(VLOOKUP(#REF!,DB!A:K,11,0),"")</f>
        <v/>
      </c>
      <c r="C6" s="109"/>
      <c r="D6" s="109"/>
      <c r="E6" s="109"/>
      <c r="F6" s="109"/>
      <c r="G6" s="111">
        <f ca="1">IFERROR(NOW()-F6,"")</f>
        <v>45986.126447800925</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45986.126447800925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45986.126447800925</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45986.126447800925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45986.126447800925</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45986.126447800925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45986.126447800925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45986.126447800925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45986.126447800925</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45986.126447800925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45986.126447800925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45986.126447800925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45986.126447800925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45986.126447800925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45986.126447800925</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45986.126447800925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45986.126447800925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45986.126447800925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45986.126447800925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45986.126447800925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45986.126447800925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45986.126447800925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45986.126447800925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45986.126447800925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45986.126447800925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45986.126447800925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45986.126447800925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45986.126447800925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45986.126447800925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45986.126447800925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45986.126447800925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45986.126447800925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45986.126447800925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45986.126447800925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45986.126447800925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45986.126447800925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45986.126447800925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45986.126447800925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45986.126447800925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45986.126447800925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45986.126447800925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45986.126447800925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45986.126447800925</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33863</v>
      </c>
      <c r="E2" s="109" t="s">
        <v>39021</v>
      </c>
      <c r="F2" s="139">
        <v>45986.055775462963</v>
      </c>
      <c r="G2" s="75">
        <f ca="1">IFERROR(NOW()-F2,"-")</f>
        <v>7.0672337962605525E-2</v>
      </c>
      <c r="H2" s="139">
        <v>45986.050127314818</v>
      </c>
      <c r="I2" s="137" t="str">
        <f>IFERROR(VLOOKUP(D2,DB!A:F,6,0),"")</f>
        <v>SCECO</v>
      </c>
      <c r="J2" s="137" t="str">
        <f>IFERROR(VLOOKUP(D2,DB!A:G,7,0),"")</f>
        <v>Dead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45986.126447800925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45986.126447800925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45986.126447800925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45986.126447800925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45986.126447800925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45986.126447800925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45986.126447800925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45986.126447800925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45986.126447800925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45986.126447800925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45986.126447800925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45986.126447800925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45986.126447800925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45986.126447800925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45986.126447800925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45986.126447800925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45986.126447800925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45986.126447800925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45986.126447800925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45986.126447800925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45986.126447800925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45986.126447800925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45986.126447800925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45986.126447800925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45986.126447800925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45986.126447800925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45986.126447800925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45986.126447800925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45986.126447800925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45986.126447800925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45986.126447800925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45986.126447800925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45986.126447800925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45986.126447800925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45986.126447800925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45986.126447800925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45986.126447800925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45986.126447800925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45986.126447800925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45986.126447800925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45986.126447800925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45986.126447800925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