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89" documentId="120_S{2AC9BD13-BADA-5192-A53E-5A8FF88502F6}" xr6:coauthVersionLast="47" xr6:coauthVersionMax="47" xr10:uidLastSave="{D38F8112-522E-412C-93ED-F98BA2A93DD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7" i="1"/>
  <c r="B2" i="9"/>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<sst xmlns="http://schemas.openxmlformats.org/spreadsheetml/2006/main" count="180305" uniqueCount="39137">
  <si>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</si>
  <si>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</si>
  <si>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</si>
  <si>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</si>
  <si>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</si>
  <si>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</si>
  <si>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</si>
  <si>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</si>
  <si>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</si>
  <si>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</si>
  <si>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</si>
  <si>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</si>
  <si>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</si>
  <si>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</si>
  <si>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</si>
  <si>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</si>
  <si>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</si>
  <si>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</si>
  <si>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</si>
  <si>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</si>
  <si>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</si>
  <si>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</si>
  <si>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</si>
  <si>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</si>
  <si>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</si>
  <si>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</si>
  <si>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</si>
  <si>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</si>
  <si>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</si>
  <si>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</si>
  <si>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</si>
  <si>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</si>
  <si>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</si>
  <si>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</si>
  <si>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</si>
  <si>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</si>
  <si>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</si>
  <si>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</si>
  <si>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</si>
  <si>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</si>
  <si>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</si>
  <si>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</si>
  <si>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</si>
  <si>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</si>
  <si>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</si>
  <si>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</si>
  <si>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</si>
  <si>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</si>
  <si>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</si>
  <si>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</si>
  <si>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</si>
  <si>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</si>
  <si>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</si>
  <si>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</si>
  <si>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</si>
  <si>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</si>
  <si>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</si>
  <si>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</si>
  <si>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</si>
  <si>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</si>
  <si>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</si>
  <si>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</si>
  <si>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</si>
  <si>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</si>
  <si>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</si>
  <si>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</si>
  <si>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</si>
  <si>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</si>
  <si>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</si>
  <si>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</si>
  <si>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</si>
  <si>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</si>
  <si>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</si>
  <si>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</si>
  <si>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</si>
  <si>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</si>
  <si>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</si>
  <si>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</si>
  <si>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</si>
  <si>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</si>
  <si>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</si>
  <si>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</si>
  <si>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</si>
  <si>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</si>
  <si>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</si>
  <si>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</si>
  <si>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</si>
  <si>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</si>
  <si>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</si>
  <si>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</si>
  <si>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</si>
  <si>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</si>
  <si>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</si>
  <si>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</si>
  <si>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</si>
  <si>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</si>
  <si>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</si>
  <si>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</si>
  <si>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</si>
  <si>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</si>
  <si>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</si>
  <si>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</si>
  <si>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</si>
  <si>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</si>
  <si>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</si>
  <si>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</si>
  <si>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</si>
  <si>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</si>
  <si>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</si>
  <si>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</si>
  <si>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</si>
  <si>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</si>
  <si>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</si>
  <si>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</si>
  <si>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</si>
  <si>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</si>
  <si>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</si>
  <si>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</si>
  <si>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</si>
  <si>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</si>
  <si>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</si>
  <si>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</si>
  <si>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</si>
  <si>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</si>
  <si>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</si>
  <si>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</si>
  <si>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</si>
  <si>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</si>
  <si>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</si>
  <si>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</si>
  <si>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</si>
  <si>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</si>
  <si>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</si>
  <si>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</si>
  <si>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</si>
  <si>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</si>
  <si>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</si>
  <si>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</si>
  <si>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</si>
  <si>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</si>
  <si>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</si>
  <si>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</si>
  <si>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</si>
  <si>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</si>
  <si>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</si>
  <si>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</si>
  <si>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</si>
  <si>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</si>
  <si>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</si>
  <si>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</si>
  <si>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</si>
  <si>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</si>
  <si>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</si>
  <si>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</si>
  <si>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</si>
  <si>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</si>
  <si>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</si>
  <si>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</si>
  <si>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</si>
  <si>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</si>
  <si>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</si>
  <si>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</si>
  <si>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</si>
  <si>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</si>
  <si>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</si>
  <si>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</si>
  <si>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</si>
  <si>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</si>
  <si>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</si>
  <si>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</si>
  <si>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</si>
  <si>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</si>
  <si>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</si>
  <si>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</si>
  <si>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</si>
  <si>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</si>
  <si>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</si>
  <si>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</si>
  <si>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</si>
  <si>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</si>
  <si>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</si>
  <si>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</si>
  <si>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</si>
  <si>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</si>
  <si>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</si>
  <si>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</si>
  <si>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</si>
  <si>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</si>
  <si>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</si>
  <si>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</si>
  <si>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</si>
  <si>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</si>
  <si>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</si>
  <si>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</si>
  <si>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</si>
  <si>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</si>
  <si>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</si>
  <si>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</si>
  <si>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</si>
  <si>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</si>
  <si>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</si>
  <si>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</si>
  <si>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</si>
  <si>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</si>
  <si>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</si>
  <si>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</si>
  <si>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</si>
  <si>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</si>
  <si>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</si>
  <si>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</si>
  <si>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</si>
  <si>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</si>
  <si>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</si>
  <si>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</si>
  <si>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</si>
  <si>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</si>
  <si>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</si>
  <si>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</si>
  <si>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</si>
  <si>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</si>
  <si>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</si>
  <si>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</si>
  <si>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</si>
  <si>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</si>
  <si>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</si>
  <si>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</si>
  <si>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</si>
  <si>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</si>
  <si>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</si>
  <si>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</si>
  <si>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</si>
  <si>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</si>
  <si>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</si>
  <si>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</si>
  <si>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</si>
  <si>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</si>
  <si>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</si>
  <si>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</si>
  <si>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</si>
  <si>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</si>
  <si>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</si>
  <si>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</si>
  <si>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</si>
  <si>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</si>
  <si>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</si>
  <si>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</si>
  <si>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</si>
  <si>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</si>
  <si>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</si>
  <si>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</si>
  <si>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</si>
  <si>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</si>
  <si>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</si>
  <si>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</si>
  <si>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</si>
  <si>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</si>
  <si>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</si>
  <si>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</si>
  <si>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</si>
  <si>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</si>
  <si>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</si>
  <si>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</si>
  <si>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</si>
  <si>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</si>
  <si>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</si>
  <si>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</si>
  <si>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</si>
  <si>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</si>
  <si>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</si>
  <si>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</si>
  <si>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</si>
  <si>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</si>
  <si>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</si>
  <si>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</si>
  <si>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</si>
  <si>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</si>
  <si>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</si>
  <si>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</si>
  <si>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</si>
  <si>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</si>
  <si>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</si>
  <si>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</si>
  <si>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</si>
  <si>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</si>
  <si>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</si>
  <si>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</si>
  <si>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</si>
  <si>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</si>
  <si>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</si>
  <si>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</si>
  <si>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</si>
  <si>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</si>
  <si>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</si>
  <si>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</si>
  <si>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</si>
  <si>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</si>
  <si>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</si>
  <si>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</si>
  <si>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</si>
  <si>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</si>
  <si>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</si>
  <si>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</si>
  <si>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</si>
  <si>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</si>
  <si>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</si>
  <si>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</si>
  <si>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</si>
  <si>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</si>
  <si>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</si>
  <si>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</si>
  <si>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</si>
  <si>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</si>
  <si>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</si>
  <si>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</si>
  <si>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</si>
  <si>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</si>
  <si>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</si>
  <si>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</si>
  <si>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</si>
  <si>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</si>
  <si>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</si>
  <si>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</si>
  <si>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</si>
  <si>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</si>
  <si>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</si>
  <si>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</si>
  <si>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</si>
  <si>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</si>
  <si>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</si>
  <si>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</si>
  <si>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</si>
  <si>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</si>
  <si>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</si>
  <si>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</si>
  <si>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</si>
  <si>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</si>
  <si>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</si>
  <si>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</si>
  <si>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</si>
  <si>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</si>
  <si>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</si>
  <si>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</si>
  <si>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</si>
  <si>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</si>
  <si>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</si>
  <si>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</si>
  <si>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</si>
  <si>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</si>
  <si>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</si>
  <si>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</si>
  <si>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</si>
  <si>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</si>
  <si>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</si>
  <si>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</si>
  <si>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</si>
  <si>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</si>
  <si>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</si>
  <si>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</si>
  <si>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</si>
  <si>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</si>
  <si>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</si>
  <si>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</si>
  <si>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</si>
  <si>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</si>
  <si>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</si>
  <si>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</si>
  <si>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</si>
  <si>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</si>
  <si>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</si>
  <si>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</si>
  <si>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</si>
  <si>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</si>
  <si>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</si>
  <si>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</si>
  <si>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</si>
  <si>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</si>
  <si>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</si>
  <si>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</si>
  <si>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</si>
  <si>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</si>
  <si>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</si>
  <si>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</si>
  <si>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</si>
  <si>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</si>
  <si>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</si>
  <si>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</si>
  <si>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</si>
  <si>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</si>
  <si>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</si>
  <si>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</si>
  <si>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</si>
  <si>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</si>
  <si>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</si>
  <si>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</si>
  <si>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</si>
  <si>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</si>
  <si>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</si>
  <si>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</si>
  <si>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</si>
  <si>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</si>
  <si>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</si>
  <si>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</si>
  <si>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</si>
  <si>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</si>
  <si>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</si>
  <si>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</si>
  <si>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</si>
  <si>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</si>
  <si>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</si>
  <si>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</si>
  <si>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</si>
  <si>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</si>
  <si>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</si>
  <si>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</si>
  <si>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</si>
  <si>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</si>
  <si>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</si>
  <si>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</si>
  <si>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</si>
  <si>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</si>
  <si>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</si>
  <si>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</si>
  <si>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</si>
  <si>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</si>
  <si>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</si>
  <si>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</si>
  <si>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</si>
  <si>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</si>
  <si>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</si>
  <si>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</si>
  <si>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</si>
  <si>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</si>
  <si>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</si>
  <si>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</si>
  <si>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</si>
  <si>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</si>
  <si>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</si>
  <si>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</si>
  <si>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</si>
  <si>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</si>
  <si>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</si>
  <si>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</si>
  <si>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</si>
  <si>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</si>
  <si>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</si>
  <si>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</si>
  <si>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</si>
  <si>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</si>
  <si>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</si>
  <si>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</si>
  <si>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</si>
  <si>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</si>
  <si>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</si>
  <si>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</si>
  <si>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</si>
  <si>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</si>
  <si>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</si>
  <si>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</si>
  <si>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</si>
  <si>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</si>
  <si>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</si>
  <si>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</si>
  <si>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</si>
  <si>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</si>
  <si>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</si>
  <si>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</si>
  <si>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</si>
  <si>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</si>
  <si>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</si>
  <si>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</si>
  <si>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</si>
  <si>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</si>
  <si>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</si>
  <si>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</si>
  <si>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</si>
  <si>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</si>
  <si>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</si>
  <si>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</si>
  <si>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</si>
  <si>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</si>
  <si>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</si>
  <si>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</si>
  <si>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</si>
  <si>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</si>
  <si>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</si>
  <si>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</si>
  <si>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</si>
  <si>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</si>
  <si>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</si>
  <si>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</si>
  <si>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</si>
  <si>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</si>
  <si>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</si>
  <si>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</si>
  <si>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</si>
  <si>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</si>
  <si>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</si>
  <si>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</si>
  <si>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</si>
  <si>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</si>
  <si>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</si>
  <si>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</si>
  <si>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</si>
  <si>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</si>
  <si>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</si>
  <si>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</si>
  <si>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</si>
  <si>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</si>
  <si>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</si>
  <si>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</si>
  <si>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</si>
  <si>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</si>
  <si>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</si>
  <si>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</si>
  <si>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</si>
  <si>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</si>
  <si>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</si>
  <si>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</si>
  <si>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</si>
  <si>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</si>
  <si>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</si>
  <si>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</si>
  <si>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</si>
  <si>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</si>
  <si>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</si>
  <si>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</si>
  <si>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</si>
  <si>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</si>
  <si>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</si>
  <si>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</si>
  <si>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</si>
  <si>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</si>
  <si>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</si>
  <si>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</si>
  <si>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</si>
  <si>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</si>
  <si>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</si>
  <si>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</si>
  <si>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</si>
  <si>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</si>
  <si>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</si>
  <si>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</si>
  <si>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</si>
  <si>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</si>
  <si>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</si>
  <si>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</si>
  <si>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</si>
  <si>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</si>
  <si>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</si>
  <si>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</si>
  <si>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</si>
  <si>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</si>
  <si>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</si>
  <si>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</si>
  <si>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</si>
  <si>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</si>
  <si>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</si>
  <si>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</si>
  <si>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</si>
  <si>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</si>
  <si>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</si>
  <si>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</si>
  <si>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</si>
  <si>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</si>
  <si>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</si>
  <si>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</si>
  <si>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</si>
  <si>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</si>
  <si>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</si>
  <si>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</si>
  <si>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</si>
  <si>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</si>
  <si>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</si>
  <si>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</si>
  <si>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</si>
  <si>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</si>
  <si>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</si>
  <si>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</si>
  <si>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</si>
  <si>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</si>
  <si>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</si>
  <si>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</si>
  <si>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</si>
  <si>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</si>
  <si>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</si>
  <si>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</si>
  <si>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</si>
  <si>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</si>
  <si>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</si>
  <si>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</si>
  <si>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</si>
  <si>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</si>
  <si>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</si>
  <si>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</si>
  <si>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</si>
  <si>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</si>
  <si>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</si>
  <si>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</si>
  <si>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</si>
  <si>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</si>
  <si>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</si>
  <si>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</si>
  <si>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</si>
  <si>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</si>
  <si>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</si>
  <si>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</si>
  <si>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</si>
  <si>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</si>
  <si>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</si>
  <si>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</si>
  <si>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</si>
  <si>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</si>
  <si>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</si>
  <si>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</si>
  <si>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</si>
  <si>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</si>
  <si>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</si>
  <si>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</si>
  <si>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</si>
  <si>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</si>
  <si>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</si>
  <si>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</si>
  <si>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</si>
  <si>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</si>
  <si>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</si>
  <si>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</si>
  <si>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</si>
  <si>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</si>
  <si>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</si>
  <si>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</si>
  <si>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</si>
  <si>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</si>
  <si>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</si>
  <si>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</si>
  <si>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</si>
  <si>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</si>
  <si>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</si>
  <si>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</si>
  <si>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</si>
  <si>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</si>
  <si>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</si>
  <si>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</si>
  <si>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</si>
  <si>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</si>
  <si>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</si>
  <si>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</si>
  <si>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</si>
  <si>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</si>
  <si>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</si>
  <si>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</si>
  <si>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</si>
  <si>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</si>
  <si>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</si>
  <si>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</si>
  <si>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</si>
  <si>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</si>
  <si>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</si>
  <si>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</si>
  <si>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</si>
  <si>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</si>
  <si>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</si>
  <si>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</si>
  <si>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</si>
  <si>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</si>
  <si>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</si>
  <si>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</si>
  <si>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</si>
  <si>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</si>
  <si>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</si>
  <si>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</si>
  <si>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</si>
  <si>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</si>
  <si>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</si>
  <si>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</si>
  <si>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</si>
  <si>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</si>
  <si>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</si>
  <si>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</si>
  <si>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</si>
  <si>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</si>
  <si>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</si>
  <si>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</si>
  <si>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</si>
  <si>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</si>
  <si>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</si>
  <si>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</si>
  <si>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</si>
  <si>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</si>
  <si>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</si>
  <si>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</si>
  <si>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</si>
  <si>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</si>
  <si>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</si>
  <si>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</si>
  <si>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</si>
  <si>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</si>
  <si>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</si>
  <si>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</si>
  <si>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</si>
  <si>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</si>
  <si>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</si>
  <si>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</si>
  <si>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</si>
  <si>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</si>
  <si>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</si>
  <si>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</si>
  <si>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</si>
  <si>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</si>
  <si>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</si>
  <si>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</si>
  <si>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</si>
  <si>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</si>
  <si>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</si>
  <si>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</si>
  <si>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</si>
  <si>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</si>
  <si>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</si>
  <si>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</si>
  <si>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</si>
  <si>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</si>
  <si>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</si>
  <si>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</si>
  <si>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</si>
  <si>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</si>
  <si>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</si>
  <si>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</si>
  <si>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</si>
  <si>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</si>
  <si>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</si>
  <si>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</si>
  <si>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</si>
  <si>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</si>
  <si>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</si>
  <si>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</si>
  <si>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</si>
  <si>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</si>
  <si>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</si>
  <si>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</si>
  <si>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</si>
  <si>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</si>
  <si>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</si>
  <si>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</si>
  <si>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</si>
  <si>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</si>
  <si>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</si>
  <si>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</si>
  <si>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</si>
  <si>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</si>
  <si>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</si>
  <si>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</si>
  <si>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</si>
  <si>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</si>
  <si>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</si>
  <si>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</si>
  <si>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</si>
  <si>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</si>
  <si>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</si>
  <si>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</si>
  <si>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</si>
  <si>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</si>
  <si>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</si>
  <si>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</si>
  <si>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</si>
  <si>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</si>
  <si>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</si>
  <si>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</si>
  <si>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</si>
  <si>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</si>
  <si>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</si>
  <si>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</si>
  <si>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</si>
  <si>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</si>
  <si>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</si>
  <si>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</si>
  <si>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</si>
  <si>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</si>
  <si>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</si>
  <si>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</si>
  <si>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</si>
  <si>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</si>
  <si>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</si>
  <si>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</si>
  <si>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</si>
  <si>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</si>
  <si>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</si>
  <si>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</si>
  <si>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</si>
  <si>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</si>
  <si>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</si>
  <si>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</si>
  <si>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</si>
  <si>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</si>
  <si>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</si>
  <si>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</si>
  <si>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</si>
  <si>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</si>
  <si>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</si>
  <si>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</si>
  <si>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</si>
  <si>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</si>
  <si>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</si>
  <si>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</si>
  <si>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</si>
  <si>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</si>
  <si>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</si>
  <si>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</si>
  <si>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</si>
  <si>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</si>
  <si>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</si>
  <si>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</si>
  <si>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</si>
  <si>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</si>
  <si>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</si>
  <si>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</si>
  <si>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</si>
  <si>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</si>
  <si>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</si>
  <si>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</si>
  <si>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</si>
  <si>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</si>
  <si>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</si>
  <si>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</si>
  <si>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</si>
  <si>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</si>
  <si>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</si>
  <si>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</si>
  <si>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</si>
  <si>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</si>
  <si>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</si>
  <si>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</si>
  <si>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</si>
  <si>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</si>
  <si>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</si>
  <si>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</si>
  <si>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</si>
  <si>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</si>
  <si>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</si>
  <si>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</si>
  <si>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</si>
  <si>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</si>
  <si>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</si>
  <si>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</si>
  <si>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</si>
  <si>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</si>
  <si>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</si>
  <si>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</si>
  <si>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</si>
  <si>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</si>
  <si>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</si>
  <si>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</si>
  <si>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</si>
  <si>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</si>
  <si>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</si>
  <si>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</si>
  <si>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</si>
  <si>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</si>
  <si>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</si>
  <si>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</si>
  <si>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</si>
  <si>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</si>
  <si>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</si>
  <si>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</si>
  <si>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</si>
  <si>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</si>
  <si>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</si>
  <si>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</si>
  <si>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</si>
  <si>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</si>
  <si>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</si>
  <si>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</si>
  <si>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</si>
  <si>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</si>
  <si>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</si>
  <si>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</si>
  <si>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</si>
  <si>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</si>
  <si>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</si>
  <si>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</si>
  <si>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</si>
  <si>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</si>
  <si>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</si>
  <si>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</si>
  <si>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</si>
  <si>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</si>
  <si>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</si>
  <si>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</si>
  <si>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</si>
  <si>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</si>
  <si>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</si>
  <si>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</si>
  <si>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</si>
  <si>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</si>
  <si>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</si>
  <si>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</si>
  <si>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</si>
  <si>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</si>
  <si>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</si>
  <si>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</si>
  <si>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</si>
  <si>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</si>
  <si>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</si>
  <si>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</si>
  <si>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</si>
  <si>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</si>
  <si>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</si>
  <si>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</si>
  <si>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</si>
  <si>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</si>
  <si>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</si>
  <si>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</si>
  <si>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</si>
  <si>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</si>
  <si>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</si>
  <si>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</si>
  <si>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</si>
  <si>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</si>
  <si>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</si>
  <si>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</si>
  <si>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</si>
  <si>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</si>
  <si>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</si>
  <si>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</si>
  <si>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</si>
  <si>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</si>
  <si>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</si>
  <si>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</si>
  <si>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</si>
  <si>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</si>
  <si>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</si>
  <si>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</si>
  <si>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</si>
  <si>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</si>
  <si>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</si>
  <si>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</si>
  <si>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</si>
  <si>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</si>
  <si>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</si>
  <si>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</si>
  <si>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</si>
  <si>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</si>
  <si>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</si>
  <si>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</si>
  <si>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</si>
  <si>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</si>
  <si>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</si>
  <si>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</si>
  <si>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</si>
  <si>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</si>
  <si>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</si>
  <si>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</si>
  <si>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</si>
  <si>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</si>
  <si>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</si>
  <si>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</si>
  <si>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</si>
  <si>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</si>
  <si>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</si>
  <si>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</si>
  <si>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</si>
  <si>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</si>
  <si>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</si>
  <si>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</si>
  <si>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</si>
  <si>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</si>
  <si>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</si>
  <si>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</si>
  <si>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</si>
  <si>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</si>
  <si>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</si>
  <si>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</si>
  <si>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</si>
  <si>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</si>
  <si>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</si>
  <si>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</si>
  <si>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</si>
  <si>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</si>
  <si>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</si>
  <si>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</si>
  <si>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</si>
  <si>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</si>
  <si>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</si>
  <si>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</si>
  <si>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</si>
  <si>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</si>
  <si>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</si>
  <si>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</si>
  <si>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</si>
  <si>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</si>
  <si>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</si>
  <si>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</si>
  <si>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</si>
  <si>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</si>
  <si>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</si>
  <si>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</si>
  <si>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</si>
  <si>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</si>
  <si>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</si>
  <si>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</si>
  <si>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</si>
  <si>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</si>
  <si>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</si>
  <si>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</si>
  <si>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</si>
  <si>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</si>
  <si>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</si>
  <si>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</si>
  <si>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</si>
  <si>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</si>
  <si>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</si>
  <si>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</si>
  <si>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</si>
  <si>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</si>
  <si>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</si>
  <si>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</si>
  <si>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</si>
  <si>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</si>
  <si>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</si>
  <si>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</si>
  <si>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</si>
  <si>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</si>
  <si>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</si>
  <si>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</si>
  <si>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</si>
  <si>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</si>
  <si>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</si>
  <si>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</si>
  <si>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</si>
  <si>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</si>
  <si>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</si>
  <si>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</si>
  <si>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</si>
  <si>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</si>
  <si>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</si>
  <si>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</si>
  <si>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</si>
  <si>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</si>
  <si>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</si>
  <si>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</si>
  <si>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</si>
  <si>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</si>
  <si>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</si>
  <si>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</si>
  <si>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</si>
  <si>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</si>
  <si>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</si>
  <si>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</si>
  <si>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</si>
  <si>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</si>
  <si>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</si>
  <si>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</si>
  <si>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</si>
  <si>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</si>
  <si>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</si>
  <si>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</si>
  <si>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</si>
  <si>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</si>
  <si>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</si>
  <si>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</si>
  <si>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</si>
  <si>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</si>
  <si>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</si>
  <si>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</si>
  <si>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</si>
  <si>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</si>
  <si>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</si>
  <si>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</si>
  <si>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</si>
  <si>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</si>
  <si>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</si>
  <si>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</si>
  <si>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</si>
  <si>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</si>
  <si>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</si>
  <si>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</si>
  <si>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</si>
  <si>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</si>
  <si>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</si>
  <si>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</si>
  <si>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</si>
  <si>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</si>
  <si>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</si>
  <si>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</si>
  <si>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</si>
  <si>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</si>
  <si>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</si>
  <si>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</si>
  <si>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</si>
  <si>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</si>
  <si>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</si>
  <si>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</si>
  <si>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</si>
  <si>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</si>
  <si>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</si>
  <si>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</si>
  <si>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</si>
  <si>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</si>
  <si>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</si>
  <si>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</si>
  <si>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</si>
  <si>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</si>
  <si>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</si>
  <si>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</si>
  <si>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</si>
  <si>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</si>
  <si>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</si>
  <si>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</si>
  <si>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</si>
  <si>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</si>
  <si>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</si>
  <si>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</si>
  <si>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</si>
  <si>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</si>
  <si>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</si>
  <si>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</si>
  <si>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</si>
  <si>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</si>
  <si>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</si>
  <si>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</si>
  <si>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</si>
  <si>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</si>
  <si>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</si>
  <si>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</si>
  <si>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</si>
  <si>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</si>
  <si>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</si>
  <si>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</si>
  <si>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</si>
  <si>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</si>
  <si>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</si>
  <si>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</si>
  <si>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</si>
  <si>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</si>
  <si>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</si>
  <si>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</si>
  <si>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</si>
  <si>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</si>
  <si>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</si>
  <si>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</si>
  <si>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</si>
  <si>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</si>
  <si>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</si>
  <si>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</si>
  <si>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</si>
  <si>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</si>
  <si>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</si>
  <si>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</si>
  <si>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</si>
  <si>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</si>
  <si>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</si>
  <si>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</si>
  <si>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</si>
  <si>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</si>
  <si>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</si>
  <si>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</si>
  <si>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</si>
  <si>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</si>
  <si>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</si>
  <si>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</si>
  <si>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</si>
  <si>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</si>
  <si>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</si>
  <si>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</si>
  <si>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</si>
  <si>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</si>
  <si>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</si>
  <si>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</si>
  <si>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</si>
  <si>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</si>
  <si>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</si>
  <si>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</si>
  <si>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</si>
  <si>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</si>
  <si>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</si>
  <si>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</si>
  <si>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</si>
  <si>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</si>
  <si>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</si>
  <si>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</si>
  <si>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</si>
  <si>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</si>
  <si>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</si>
  <si>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</si>
  <si>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</si>
  <si>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</si>
  <si>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</si>
  <si>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</si>
  <si>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</si>
  <si>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</si>
  <si>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</si>
  <si>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</si>
  <si>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</si>
  <si>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</si>
  <si>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</si>
  <si>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</si>
  <si>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</si>
  <si>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</si>
  <si>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</si>
  <si>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</si>
  <si>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</si>
  <si>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</si>
  <si>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</si>
  <si>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</si>
  <si>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</si>
  <si>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</si>
  <si>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</si>
  <si>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</si>
  <si>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</si>
  <si>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</si>
  <si>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</si>
  <si>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</si>
  <si>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</si>
  <si>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</si>
  <si>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</si>
  <si>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</si>
  <si>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</si>
  <si>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</si>
  <si>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</si>
  <si>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</si>
  <si>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</si>
  <si>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</si>
  <si>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</si>
  <si>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</si>
  <si>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</si>
  <si>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</si>
  <si>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</si>
  <si>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</si>
  <si>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</si>
  <si>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</si>
  <si>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</si>
  <si>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</si>
  <si>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</si>
  <si>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</si>
  <si>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</si>
  <si>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</si>
  <si>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</si>
  <si>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</si>
  <si>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</si>
  <si>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</si>
  <si>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</si>
  <si>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</si>
  <si>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</si>
  <si>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</si>
  <si>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</si>
  <si>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</si>
  <si>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</si>
  <si>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</si>
  <si>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</si>
  <si>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</si>
  <si>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</si>
  <si>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</si>
  <si>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</si>
  <si>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</si>
  <si>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</si>
  <si>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</si>
  <si>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</si>
  <si>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</si>
  <si>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</si>
  <si>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</si>
  <si>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</si>
  <si>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</si>
  <si>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</si>
  <si>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</si>
  <si>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</si>
  <si>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</si>
  <si>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</si>
  <si>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</si>
  <si>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</si>
  <si>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</si>
  <si>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</si>
  <si>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</si>
  <si>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</si>
  <si>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</si>
  <si>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</si>
  <si>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</si>
  <si>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</si>
  <si>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</si>
  <si>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</si>
  <si>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</si>
  <si>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</si>
  <si>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</si>
  <si>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</si>
  <si>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</si>
  <si>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</si>
  <si>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</si>
  <si>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</si>
  <si>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</si>
  <si>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</si>
  <si>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</si>
  <si>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</si>
  <si>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</si>
  <si>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</si>
  <si>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</si>
  <si>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</si>
  <si>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</si>
  <si>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</si>
  <si>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</si>
  <si>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</si>
  <si>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</si>
  <si>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</si>
  <si>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</si>
  <si>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</si>
  <si>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</si>
  <si>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</si>
  <si>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</si>
  <si>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</si>
  <si>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</si>
  <si>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</si>
  <si>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</si>
  <si>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</si>
  <si>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</si>
  <si>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</si>
  <si>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</si>
  <si>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</si>
  <si>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</si>
  <si>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</si>
  <si>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</si>
  <si>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</si>
  <si>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</si>
  <si>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</si>
  <si>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</si>
  <si>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</si>
  <si>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</si>
  <si>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</si>
  <si>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</si>
  <si>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</si>
  <si>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</si>
  <si>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</si>
  <si>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</si>
  <si>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</si>
  <si>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</si>
  <si>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</si>
  <si>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</si>
  <si>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</si>
  <si>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</si>
  <si>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</si>
  <si>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</si>
  <si>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</si>
  <si>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</si>
  <si>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</si>
  <si>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</si>
  <si>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</si>
  <si>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</si>
  <si>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</si>
  <si>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</si>
  <si>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</si>
  <si>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</si>
  <si>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</si>
  <si>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</si>
  <si>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</si>
  <si>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</si>
  <si>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</si>
  <si>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</si>
  <si>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</si>
  <si>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</si>
  <si>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</si>
  <si>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</si>
  <si>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</si>
  <si>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</si>
  <si>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</si>
  <si>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</si>
  <si>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</si>
  <si>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</si>
  <si>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</si>
  <si>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</si>
  <si>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</si>
  <si>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</si>
  <si>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</si>
  <si>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</si>
  <si>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</si>
  <si>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</si>
  <si>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</si>
  <si>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</si>
  <si>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</si>
  <si>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</si>
  <si>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</si>
  <si>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</si>
  <si>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</si>
  <si>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</si>
  <si>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</si>
  <si>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</si>
  <si>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</si>
  <si>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</si>
  <si>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</si>
  <si>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</si>
  <si>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</si>
  <si>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</si>
  <si>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</si>
  <si>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</si>
  <si>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</si>
  <si>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</si>
  <si>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</si>
  <si>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</si>
  <si>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</si>
  <si>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</si>
  <si>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</si>
  <si>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</si>
  <si>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</si>
  <si>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</si>
  <si>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</si>
  <si>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</si>
  <si>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</si>
  <si>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</si>
  <si>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</si>
  <si>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</si>
  <si>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</si>
  <si>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</si>
  <si>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</si>
  <si>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</si>
  <si>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</si>
  <si>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</si>
  <si>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</si>
  <si>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</si>
  <si>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</si>
  <si>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</si>
  <si>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</si>
  <si>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</si>
  <si>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</si>
  <si>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</si>
  <si>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</si>
  <si>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</si>
  <si>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</si>
  <si>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</si>
  <si>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</si>
  <si>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</si>
  <si>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</si>
  <si>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</si>
  <si>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</si>
  <si>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</si>
  <si>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</si>
  <si>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</si>
  <si>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</si>
  <si>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</si>
  <si>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</si>
  <si>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</si>
  <si>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</si>
  <si>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</si>
  <si>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</si>
  <si>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</si>
  <si>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</si>
  <si>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</si>
  <si>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</si>
  <si>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</si>
  <si>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</si>
  <si>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</si>
  <si>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</si>
  <si>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</si>
  <si>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</si>
  <si>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</si>
  <si>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</si>
  <si>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</si>
  <si>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</si>
  <si>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</si>
  <si>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</si>
  <si>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</si>
  <si>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</si>
  <si>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</si>
  <si>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</si>
  <si>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</si>
  <si>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</si>
  <si>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</si>
  <si>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</si>
  <si>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</si>
  <si>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</si>
  <si>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</si>
  <si>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</si>
  <si>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</si>
  <si>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</si>
  <si>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</si>
  <si>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</si>
  <si>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</si>
  <si>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</si>
  <si>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</si>
  <si>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</si>
  <si>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</si>
  <si>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</si>
  <si>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</si>
  <si>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</si>
  <si>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</si>
  <si>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</si>
  <si>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</si>
  <si>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</si>
  <si>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</si>
  <si>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</si>
  <si>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</si>
  <si>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</si>
  <si>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</si>
  <si>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</si>
  <si>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</si>
  <si>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</si>
  <si>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</si>
  <si>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</si>
  <si>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</si>
  <si>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</si>
  <si>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</si>
  <si>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</si>
  <si>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</si>
  <si>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</si>
  <si>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</si>
  <si>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</si>
  <si>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</si>
  <si>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</si>
  <si>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</si>
  <si>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</si>
  <si>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</si>
  <si>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</si>
  <si>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</si>
  <si>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</si>
  <si>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</si>
  <si>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</si>
  <si>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</si>
  <si>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</si>
  <si>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</si>
  <si>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</si>
  <si>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</si>
  <si>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</si>
  <si>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</si>
  <si>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</si>
  <si>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</si>
  <si>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</si>
  <si>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</si>
  <si>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</si>
  <si>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</si>
  <si>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</si>
  <si>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</si>
  <si>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</si>
  <si>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</si>
  <si>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</si>
  <si>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</si>
  <si>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</si>
  <si>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</si>
  <si>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</si>
  <si>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</si>
  <si>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</si>
  <si>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</si>
  <si>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</si>
  <si>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</si>
  <si>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</si>
  <si>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</si>
  <si>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</si>
  <si>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</si>
  <si>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</si>
  <si>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</si>
  <si>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</si>
  <si>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</si>
  <si>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</si>
  <si>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</si>
  <si>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</si>
  <si>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</si>
  <si>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</si>
  <si>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</si>
  <si>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</si>
  <si>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</si>
  <si>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</si>
  <si>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</si>
  <si>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</si>
  <si>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</si>
  <si>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</si>
  <si>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</si>
  <si>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</si>
  <si>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</si>
  <si>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</si>
  <si>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</si>
  <si>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</si>
  <si>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</si>
  <si>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</si>
  <si>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</si>
  <si>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</si>
  <si>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</si>
  <si>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</si>
  <si>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</si>
  <si>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</si>
  <si>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</si>
  <si>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</si>
  <si>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</si>
  <si>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</si>
  <si>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</si>
  <si>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</si>
  <si>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</si>
  <si>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</si>
  <si>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</si>
  <si>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</si>
  <si>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</si>
  <si>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</si>
  <si>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</si>
  <si>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</si>
  <si>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</si>
  <si>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</si>
  <si>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</si>
  <si>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</si>
  <si>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</si>
  <si>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</si>
  <si>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</si>
  <si>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</si>
  <si>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</si>
  <si>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</si>
  <si>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</si>
  <si>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</si>
  <si>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</si>
  <si>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</si>
  <si>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</si>
  <si>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</si>
  <si>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</si>
  <si>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</si>
  <si>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</si>
  <si>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</si>
  <si>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</si>
  <si>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</si>
  <si>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</si>
  <si>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</si>
  <si>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</si>
  <si>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</si>
  <si>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</si>
  <si>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</si>
  <si>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</si>
  <si>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</si>
  <si>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</si>
  <si>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</si>
  <si>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</si>
  <si>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</si>
  <si>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</si>
  <si>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</si>
  <si>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</si>
  <si>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</si>
  <si>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</si>
  <si>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</si>
  <si>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</si>
  <si>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</si>
  <si>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</si>
  <si>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</si>
  <si>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</si>
  <si>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</si>
  <si>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</si>
  <si>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</si>
  <si>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</si>
  <si>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</si>
  <si>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</si>
  <si>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</si>
  <si>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</si>
  <si>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</si>
  <si>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</si>
  <si>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</si>
  <si>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</si>
  <si>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</si>
  <si>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</si>
  <si>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</si>
  <si>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</si>
  <si>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</si>
  <si>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</si>
  <si>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</si>
  <si>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</si>
  <si>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</si>
  <si>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</si>
  <si>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</si>
  <si>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</si>
  <si>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</si>
  <si>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</si>
  <si>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</si>
  <si>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</si>
  <si>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</si>
  <si>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</si>
  <si>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</si>
  <si>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</si>
  <si>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</si>
  <si>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</si>
  <si>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</si>
  <si>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</si>
  <si>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</si>
  <si>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</si>
  <si>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</si>
  <si>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</si>
  <si>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</si>
  <si>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</si>
  <si>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</si>
  <si>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</si>
  <si>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</si>
  <si>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</si>
  <si>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</si>
  <si>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</si>
  <si>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</si>
  <si>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</si>
  <si>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</si>
  <si>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</si>
  <si>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</si>
  <si>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</si>
  <si>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</si>
  <si>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</si>
  <si>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</si>
  <si>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</si>
  <si>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</si>
  <si>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</si>
  <si>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</si>
  <si>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</si>
  <si>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</si>
  <si>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</si>
  <si>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</si>
  <si>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</si>
  <si>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</si>
  <si>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</si>
  <si>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</si>
  <si>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</si>
  <si>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</si>
  <si>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</si>
  <si>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</si>
  <si>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</si>
  <si>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</si>
  <si>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</si>
  <si>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</si>
  <si>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</si>
  <si>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</si>
  <si>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</si>
  <si>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</si>
  <si>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</si>
  <si>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</si>
  <si>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</si>
  <si>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</si>
  <si>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</si>
  <si>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</si>
  <si>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</si>
  <si>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</si>
  <si>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</si>
  <si>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</si>
  <si>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</si>
  <si>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</si>
  <si>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</si>
  <si>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</si>
  <si>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</si>
  <si>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</si>
  <si>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</si>
  <si>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</si>
  <si>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</si>
  <si>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</si>
  <si>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</si>
  <si>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</si>
  <si>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</si>
  <si>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</si>
  <si>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</si>
  <si>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</si>
  <si>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</si>
  <si>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</si>
  <si>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</si>
  <si>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</si>
  <si>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</si>
  <si>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</si>
  <si>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</si>
  <si>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</si>
  <si>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</si>
  <si>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</si>
  <si>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</si>
  <si>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</si>
  <si>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</si>
  <si>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</si>
  <si>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</si>
  <si>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</si>
  <si>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</si>
  <si>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</si>
  <si>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</si>
  <si>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</si>
  <si>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</si>
  <si>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</si>
  <si>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</si>
  <si>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</si>
  <si>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</si>
  <si>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</si>
  <si>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</si>
  <si>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</si>
  <si>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</si>
  <si>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</si>
  <si>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</si>
  <si>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</si>
  <si>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</si>
  <si>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</si>
  <si>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</si>
  <si>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</si>
  <si>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</si>
  <si>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</si>
  <si>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</si>
  <si>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</si>
  <si>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</si>
  <si>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</si>
  <si>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</si>
  <si>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</si>
  <si>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</si>
  <si>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</si>
  <si>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</si>
  <si>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</si>
  <si>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</si>
  <si>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</si>
  <si>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</si>
  <si>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</si>
  <si>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</si>
  <si>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</si>
  <si>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</si>
  <si>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</si>
  <si>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</si>
  <si>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</si>
  <si>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</si>
  <si>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</si>
  <si>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</si>
  <si>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</si>
  <si>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</si>
  <si>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</si>
  <si>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</si>
  <si>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</si>
  <si>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</si>
  <si>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</si>
  <si>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</si>
  <si>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</si>
  <si>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</si>
  <si>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</si>
  <si>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</si>
  <si>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</si>
  <si>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</si>
  <si>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</si>
  <si>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</si>
  <si>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</si>
  <si>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</si>
  <si>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</si>
  <si>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</si>
  <si>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</si>
  <si>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</si>
  <si>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</si>
  <si>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</si>
  <si>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</si>
  <si>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</si>
  <si>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</si>
  <si>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</si>
  <si>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</si>
  <si>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</si>
  <si>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</si>
  <si>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</si>
  <si>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</si>
  <si>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</si>
  <si>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</si>
  <si>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</si>
  <si>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</si>
  <si>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</si>
  <si>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</si>
  <si>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</si>
  <si>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</si>
  <si>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</si>
  <si>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</si>
  <si>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</si>
  <si>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</si>
  <si>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</si>
  <si>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</si>
  <si>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</si>
  <si>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</si>
  <si>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</si>
  <si>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</si>
  <si>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</si>
  <si>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</si>
  <si>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</si>
  <si>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</si>
  <si>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</si>
  <si>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</si>
  <si>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</si>
  <si>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</si>
  <si>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</si>
  <si>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</si>
  <si>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</si>
  <si>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</si>
  <si>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</si>
  <si>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</si>
  <si>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</si>
  <si>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</si>
  <si>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</si>
  <si>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</si>
  <si>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</si>
  <si>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</si>
  <si>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</si>
  <si>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</si>
  <si>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</si>
  <si>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</si>
  <si>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</si>
  <si>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</si>
  <si>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</si>
  <si>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</si>
  <si>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</si>
  <si>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</si>
  <si>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</si>
  <si>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</si>
  <si>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</si>
  <si>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</si>
  <si>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</si>
  <si>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</si>
  <si>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</si>
  <si>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</si>
  <si>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</si>
  <si>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</si>
  <si>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</si>
  <si>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</si>
  <si>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</si>
  <si>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</si>
  <si>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</si>
  <si>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</si>
  <si>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</si>
  <si>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</si>
  <si>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</si>
  <si>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</si>
  <si>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</si>
  <si>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</si>
  <si>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</si>
  <si>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</si>
  <si>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</si>
  <si>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</si>
  <si>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</si>
  <si>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</si>
  <si>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</si>
  <si>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</si>
  <si>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</si>
  <si>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</si>
  <si>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</si>
  <si>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</si>
  <si>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</si>
  <si>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</si>
  <si>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</si>
  <si>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</si>
  <si>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</si>
  <si>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</si>
  <si>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</si>
  <si>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</si>
  <si>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</si>
  <si>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</si>
  <si>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</si>
  <si>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</si>
  <si>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</si>
  <si>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</si>
  <si>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</si>
  <si>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</si>
  <si>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</si>
  <si>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</si>
  <si>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</si>
  <si>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</si>
  <si>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</si>
  <si>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</si>
  <si>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</si>
  <si>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</si>
  <si>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</si>
  <si>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</si>
  <si>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</si>
  <si>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</si>
  <si>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</si>
  <si>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</si>
  <si>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</si>
  <si>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</si>
  <si>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</si>
  <si>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</si>
  <si>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</si>
  <si>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</si>
  <si>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</si>
  <si>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</si>
  <si>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</si>
  <si>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</si>
  <si>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</si>
  <si>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</si>
  <si>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</si>
  <si>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</si>
  <si>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</si>
  <si>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</si>
  <si>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</si>
  <si>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</si>
  <si>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</si>
  <si>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</si>
  <si>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</si>
  <si>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</si>
  <si>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</si>
  <si>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</si>
  <si>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</si>
  <si>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</si>
  <si>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</si>
  <si>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</si>
  <si>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</si>
  <si>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</si>
  <si>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</si>
  <si>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</si>
  <si>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</si>
  <si>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</si>
  <si>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</si>
  <si>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</si>
  <si>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</si>
  <si>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</si>
  <si>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</si>
  <si>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</si>
  <si>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</si>
  <si>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</si>
  <si>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</si>
  <si>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</si>
  <si>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</si>
  <si>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</si>
  <si>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</si>
  <si>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</si>
  <si>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</si>
  <si>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</si>
  <si>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</si>
  <si>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</si>
  <si>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</si>
  <si>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</si>
  <si>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</si>
  <si>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</si>
  <si>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</si>
  <si>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</si>
  <si>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</si>
  <si>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</si>
  <si>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</si>
  <si>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</si>
  <si>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</si>
  <si>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</si>
  <si>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</si>
  <si>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</si>
  <si>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</si>
  <si>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</si>
  <si>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</si>
  <si>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</si>
  <si>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</si>
  <si>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</si>
  <si>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</si>
  <si>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</si>
  <si>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</si>
  <si>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</si>
  <si>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</si>
  <si>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</si>
  <si>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</si>
  <si>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</si>
  <si>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</si>
  <si>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</si>
  <si>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</si>
  <si>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</si>
  <si>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</si>
  <si>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</si>
  <si>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</si>
  <si>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</si>
  <si>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</si>
  <si>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</si>
  <si>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</si>
  <si>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</si>
  <si>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</si>
  <si>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</si>
  <si>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</si>
  <si>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</si>
  <si>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</si>
  <si>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</si>
  <si>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</si>
  <si>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</si>
  <si>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</si>
  <si>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</si>
  <si>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</si>
  <si>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</si>
  <si>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</si>
  <si>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</si>
  <si>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</si>
  <si>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</si>
  <si>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</si>
  <si>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</si>
  <si>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</si>
  <si>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</si>
  <si>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</si>
  <si>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</si>
  <si>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</si>
  <si>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</si>
  <si>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</si>
  <si>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</si>
  <si>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</si>
  <si>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</si>
  <si>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</si>
  <si>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</si>
  <si>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</si>
  <si>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</si>
  <si>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</si>
  <si>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</si>
  <si>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</si>
  <si>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</si>
  <si>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</si>
  <si>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</si>
  <si>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</si>
  <si>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</si>
  <si>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</si>
  <si>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</si>
  <si>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</si>
  <si>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</si>
  <si>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</si>
  <si>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</si>
  <si>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</si>
  <si>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</si>
  <si>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</si>
  <si>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</si>
  <si>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</si>
  <si>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</si>
  <si>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</si>
  <si>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</si>
  <si>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</si>
  <si>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</si>
  <si>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</si>
  <si>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</si>
  <si>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</si>
  <si>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</si>
  <si>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</si>
  <si>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</si>
  <si>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</si>
  <si>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</si>
  <si>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</si>
  <si>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</si>
  <si>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</si>
  <si>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</si>
  <si>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</si>
  <si>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</si>
  <si>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</si>
  <si>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</si>
  <si>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</si>
  <si>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</si>
  <si>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</si>
  <si>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</si>
  <si>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</si>
  <si>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</si>
  <si>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</si>
  <si>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</si>
  <si>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</si>
  <si>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</si>
  <si>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</si>
  <si>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</si>
  <si>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</si>
  <si>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</si>
  <si>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</si>
  <si>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</si>
  <si>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</si>
  <si>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</si>
  <si>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</si>
  <si>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</si>
  <si>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</si>
  <si>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</si>
  <si>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</si>
  <si>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</si>
  <si>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</si>
  <si>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</si>
  <si>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</si>
  <si>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</si>
  <si>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</si>
  <si>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</si>
  <si>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</si>
  <si>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</si>
  <si>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</si>
  <si>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</si>
  <si>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</si>
  <si>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</si>
  <si>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</si>
  <si>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</si>
  <si>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</si>
  <si>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</si>
  <si>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</si>
  <si>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</si>
  <si>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</si>
  <si>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</si>
  <si>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</si>
  <si>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</si>
  <si>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</si>
  <si>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</si>
  <si>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</si>
  <si>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</si>
  <si>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</si>
  <si>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</si>
  <si>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</si>
  <si>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</si>
  <si>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</si>
  <si>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</si>
  <si>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</si>
  <si>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</si>
  <si>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</si>
  <si>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</si>
  <si>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</si>
  <si>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</si>
  <si>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</si>
  <si>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</si>
  <si>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</si>
  <si>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</si>
  <si>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</si>
  <si>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</si>
  <si>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</si>
  <si>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</si>
  <si>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</si>
  <si>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</si>
  <si>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</si>
  <si>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</si>
  <si>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</si>
  <si>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</si>
  <si>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</si>
  <si>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</si>
  <si>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</si>
  <si>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</si>
  <si>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</si>
  <si>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</si>
  <si>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</si>
  <si>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</si>
  <si>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</si>
  <si>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</si>
  <si>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</si>
  <si>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</si>
  <si>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</si>
  <si>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</si>
  <si>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</si>
  <si>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</si>
  <si>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</si>
  <si>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</si>
  <si>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</si>
  <si>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</si>
  <si>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</si>
  <si>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</si>
  <si>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</si>
  <si>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</si>
  <si>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</si>
  <si>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</si>
  <si>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</si>
  <si>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</si>
  <si>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</si>
  <si>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</si>
  <si>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</si>
  <si>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</si>
  <si>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</si>
  <si>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</si>
  <si>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</si>
  <si>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</si>
  <si>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</si>
  <si>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</si>
  <si>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</si>
  <si>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</si>
  <si>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</si>
  <si>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</si>
  <si>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</si>
  <si>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</si>
  <si>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</si>
  <si>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</si>
  <si>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</si>
  <si>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</si>
  <si>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</si>
  <si>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</si>
  <si>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</si>
  <si>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</si>
  <si>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</si>
  <si>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</si>
  <si>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</si>
  <si>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</si>
  <si>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</si>
  <si>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</si>
  <si>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</si>
  <si>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</si>
  <si>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</si>
  <si>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</si>
  <si>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</si>
  <si>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</si>
  <si>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</si>
  <si>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</si>
  <si>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</si>
  <si>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</si>
  <si>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</si>
  <si>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</si>
  <si>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</si>
  <si>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</si>
  <si>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</si>
  <si>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</si>
  <si>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</si>
  <si>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</si>
  <si>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</si>
  <si>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</si>
  <si>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</si>
  <si>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</si>
  <si>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</si>
  <si>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</si>
  <si>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</si>
  <si>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</si>
  <si>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</si>
  <si>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</si>
  <si>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</si>
  <si>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</si>
  <si>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</si>
  <si>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</si>
  <si>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</si>
  <si>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</si>
  <si>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</si>
  <si>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</si>
  <si>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</si>
  <si>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</si>
  <si>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</si>
  <si>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</si>
  <si>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</si>
  <si>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</si>
  <si>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</si>
  <si>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</si>
  <si>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</si>
  <si>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</si>
  <si>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</si>
  <si>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</si>
  <si>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</si>
  <si>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</si>
  <si>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</si>
  <si>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</si>
  <si>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</si>
  <si>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</si>
  <si>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</si>
  <si>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</si>
  <si>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</si>
  <si>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</si>
  <si>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</si>
  <si>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</si>
  <si>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</si>
  <si>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</si>
  <si>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</si>
  <si>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</si>
  <si>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</si>
  <si>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</si>
  <si>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</si>
  <si>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</si>
  <si>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</si>
  <si>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</si>
  <si>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</si>
  <si>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</si>
  <si>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</si>
  <si>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</si>
  <si>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</si>
  <si>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</si>
  <si>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</si>
  <si>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</si>
  <si>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</si>
  <si>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</si>
  <si>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</si>
  <si>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</si>
  <si>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</si>
  <si>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</si>
  <si>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</si>
  <si>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</si>
  <si>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</si>
  <si>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</si>
  <si>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</si>
  <si>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</si>
  <si>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</si>
  <si>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</si>
  <si>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</si>
  <si>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</si>
  <si>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</si>
  <si>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</si>
  <si>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</si>
  <si>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</si>
  <si>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</si>
  <si>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</si>
  <si>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</si>
  <si>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</si>
  <si>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</si>
  <si>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</si>
  <si>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</si>
  <si>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</si>
  <si>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</si>
  <si>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</si>
  <si>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</si>
  <si>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</si>
  <si>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</si>
  <si>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</si>
  <si>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</si>
  <si>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</si>
  <si>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</si>
  <si>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</si>
  <si>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</si>
  <si>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</si>
  <si>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</si>
  <si>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</si>
  <si>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</si>
  <si>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</si>
  <si>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</si>
  <si>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</si>
  <si>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</si>
  <si>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</si>
  <si>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</si>
  <si>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</si>
  <si>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</si>
  <si>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</si>
  <si>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</si>
  <si>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</si>
  <si>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</si>
  <si>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</si>
  <si>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</si>
  <si>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</si>
  <si>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</si>
  <si>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</si>
  <si>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</si>
  <si>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</si>
  <si>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</si>
  <si>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</si>
  <si>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</si>
  <si>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</si>
  <si>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</si>
  <si>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</si>
  <si>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</si>
  <si>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</si>
  <si>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</si>
  <si>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</si>
  <si>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</si>
  <si>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</si>
  <si>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</si>
  <si>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</si>
  <si>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</si>
  <si>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</si>
  <si>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</si>
  <si>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</si>
  <si>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</si>
  <si>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</si>
  <si>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</si>
  <si>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</si>
  <si>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</si>
  <si>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</si>
  <si>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</si>
  <si>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</si>
  <si>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</si>
  <si>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</si>
  <si>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</si>
  <si>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</si>
  <si>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</si>
  <si>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</si>
  <si>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</si>
  <si>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</si>
  <si>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</si>
  <si>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</si>
  <si>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</si>
  <si>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</si>
  <si>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</si>
  <si>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</si>
  <si>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</si>
  <si>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</si>
  <si>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</si>
  <si>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</si>
  <si>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</si>
  <si>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</si>
  <si>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</si>
  <si>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</si>
  <si>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</si>
  <si>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</si>
  <si>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</si>
  <si>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</si>
  <si>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</si>
  <si>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</si>
  <si>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</si>
  <si>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</si>
  <si>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</si>
  <si>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</si>
  <si>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</si>
  <si>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</si>
  <si>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</si>
  <si>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</si>
  <si>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</si>
  <si>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</si>
  <si>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</si>
  <si>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</si>
  <si>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</si>
  <si>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</si>
  <si>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</si>
  <si>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</si>
  <si>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</si>
  <si>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</si>
  <si>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</si>
  <si>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</si>
  <si>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</si>
  <si>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</si>
  <si>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</si>
  <si>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</si>
  <si>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</si>
  <si>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</si>
  <si>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</si>
  <si>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</si>
  <si>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</si>
  <si>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</si>
  <si>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</si>
  <si>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</si>
  <si>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</si>
  <si>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</si>
  <si>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</si>
  <si>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</si>
  <si>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</si>
  <si>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</si>
  <si>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</si>
  <si>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</si>
  <si>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</si>
  <si>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</si>
  <si>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</si>
  <si>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</si>
  <si>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</si>
  <si>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</si>
  <si>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</si>
  <si>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</si>
  <si>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</si>
  <si>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</si>
  <si>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</si>
  <si>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</si>
  <si>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</si>
  <si>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</si>
  <si>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</si>
  <si>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</si>
  <si>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</si>
  <si>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</si>
  <si>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</si>
  <si>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</si>
  <si>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</si>
  <si>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</si>
  <si>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</si>
  <si>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</si>
  <si>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</si>
  <si>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</si>
  <si>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</si>
  <si>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</si>
  <si>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</si>
  <si>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</si>
  <si>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</si>
  <si>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</si>
  <si>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</si>
  <si>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</si>
  <si>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</si>
  <si>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</si>
  <si>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</si>
  <si>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</si>
  <si>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</si>
  <si>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</si>
  <si>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</si>
  <si>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</si>
  <si>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</si>
  <si>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</si>
  <si>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</si>
  <si>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</si>
  <si>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</si>
  <si>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</si>
  <si>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</si>
  <si>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</si>
  <si>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</si>
  <si>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</si>
  <si>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</si>
  <si>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</si>
  <si>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</si>
  <si>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</si>
  <si>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</si>
  <si>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</si>
  <si>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</si>
  <si>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</si>
  <si>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</si>
  <si>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</si>
  <si>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</si>
  <si>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</si>
  <si>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</si>
  <si>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</si>
  <si>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</si>
  <si>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</si>
  <si>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</si>
  <si>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</si>
  <si>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</si>
  <si>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</si>
  <si>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</si>
  <si>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</si>
  <si>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</si>
  <si>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</si>
  <si>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</si>
  <si>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</si>
  <si>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</si>
  <si>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</si>
  <si>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</si>
  <si>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</si>
  <si>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</si>
  <si>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</si>
  <si>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</si>
  <si>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</si>
  <si>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</si>
  <si>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</si>
  <si>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</si>
  <si>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</si>
  <si>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</si>
  <si>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</si>
  <si>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</si>
  <si>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</si>
  <si>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</si>
  <si>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</si>
  <si>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</si>
  <si>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</si>
  <si>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</si>
  <si>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</si>
  <si>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</si>
  <si>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</si>
  <si>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</si>
  <si>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</si>
  <si>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</si>
  <si>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</si>
  <si>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</si>
  <si>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</si>
  <si>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</si>
  <si>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</si>
  <si>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</si>
  <si>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</si>
  <si>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</si>
  <si>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</si>
  <si>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</si>
  <si>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</si>
  <si>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</si>
  <si>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</si>
  <si>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</si>
  <si>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</si>
  <si>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</si>
  <si>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</si>
  <si>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</si>
  <si>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</si>
  <si>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</si>
  <si>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</si>
  <si>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</si>
  <si>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</si>
  <si>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</si>
  <si>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</si>
  <si>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</si>
  <si>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</si>
  <si>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</si>
  <si>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</si>
  <si>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</si>
  <si>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</si>
  <si>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</si>
  <si>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</si>
  <si>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</si>
  <si>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</si>
  <si>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</si>
  <si>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</si>
  <si>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</si>
  <si>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</si>
  <si>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</si>
  <si>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</si>
  <si>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</si>
  <si>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</si>
  <si>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</si>
  <si>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</si>
  <si>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</si>
  <si>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</si>
  <si>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</si>
  <si>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</si>
  <si>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</si>
  <si>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</si>
  <si>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</si>
  <si>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</si>
  <si>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</si>
  <si>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</si>
  <si>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</si>
  <si>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</si>
  <si>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</si>
  <si>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</si>
  <si>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</si>
  <si>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</si>
  <si>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</si>
  <si>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</si>
  <si>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</si>
  <si>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</si>
  <si>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</si>
  <si>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</si>
  <si>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</si>
  <si>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</si>
  <si>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</si>
  <si>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</si>
  <si>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</si>
  <si>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</si>
  <si>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</si>
  <si>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</si>
  <si>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</si>
  <si>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</si>
  <si>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</si>
  <si>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</si>
  <si>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</si>
  <si>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</si>
  <si>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</si>
  <si>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</si>
  <si>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</si>
  <si>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</si>
  <si>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</si>
  <si>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</si>
  <si>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</si>
  <si>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</si>
  <si>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</si>
  <si>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</si>
  <si>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</si>
  <si>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</si>
  <si>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</si>
  <si>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</si>
  <si>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</si>
  <si>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</si>
  <si>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</si>
  <si>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</si>
  <si>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</si>
  <si>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</si>
  <si>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</si>
  <si>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</si>
  <si>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</si>
  <si>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</si>
  <si>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</si>
  <si>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</si>
  <si>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</si>
  <si>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</si>
  <si>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</si>
  <si>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</si>
  <si>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</si>
  <si>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</si>
  <si>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</si>
  <si>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</si>
  <si>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</si>
  <si>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</si>
  <si>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</si>
  <si>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</si>
  <si>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</si>
  <si>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</si>
  <si>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</si>
  <si>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</si>
  <si>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</si>
  <si>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</si>
  <si>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</si>
  <si>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</si>
  <si>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</si>
  <si>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</si>
  <si>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</si>
  <si>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</si>
  <si>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</si>
  <si>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</si>
  <si>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</si>
  <si>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</si>
  <si>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</si>
  <si>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</si>
  <si>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</si>
  <si>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</si>
  <si>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</si>
  <si>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</si>
  <si>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</si>
  <si>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</si>
  <si>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</si>
  <si>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</si>
  <si>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</si>
  <si>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</si>
  <si>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</si>
  <si>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</si>
  <si>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</si>
  <si>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</si>
  <si>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</si>
  <si>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</si>
  <si>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</si>
  <si>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</si>
  <si>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</si>
  <si>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</si>
  <si>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</si>
  <si>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</si>
  <si>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</si>
  <si>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</si>
  <si>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</si>
  <si>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</si>
  <si>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</si>
  <si>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</si>
  <si>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</si>
  <si>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</si>
  <si>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</si>
  <si>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</si>
  <si>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</si>
  <si>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</si>
  <si>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</si>
  <si>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</si>
  <si>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</si>
  <si>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</si>
  <si>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</si>
  <si>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</si>
  <si>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</si>
  <si>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</si>
  <si>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</si>
  <si>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</si>
  <si>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</si>
  <si>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</si>
  <si>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</si>
  <si>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</si>
  <si>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</si>
  <si>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</si>
  <si>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</si>
  <si>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</si>
  <si>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</si>
  <si>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</si>
  <si>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</si>
  <si>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</si>
  <si>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</si>
  <si>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</si>
  <si>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</si>
  <si>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</si>
  <si>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</si>
  <si>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</si>
  <si>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</si>
  <si>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</si>
  <si>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</si>
  <si>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</si>
  <si>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</si>
  <si>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</si>
  <si>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</si>
  <si>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</si>
  <si>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</si>
  <si>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</si>
  <si>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</si>
  <si>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</si>
  <si>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</si>
  <si>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</si>
  <si>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</si>
  <si>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</si>
  <si>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</si>
  <si>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</si>
  <si>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</si>
  <si>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</si>
  <si>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</si>
  <si>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</si>
  <si>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</si>
  <si>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</si>
  <si>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</si>
  <si>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</si>
  <si>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</si>
  <si>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</si>
  <si>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</si>
  <si>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</si>
  <si>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</si>
  <si>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</si>
  <si>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</si>
  <si>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</si>
  <si>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</si>
  <si>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</si>
  <si>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</si>
  <si>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</si>
  <si>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</si>
  <si>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</si>
  <si>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</si>
  <si>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</si>
  <si>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</si>
  <si>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</si>
  <si>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</si>
  <si>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</si>
  <si>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</si>
  <si>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</si>
  <si>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</si>
  <si>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</si>
  <si>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</si>
  <si>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</si>
  <si>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</si>
  <si>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</si>
  <si>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</si>
  <si>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</si>
  <si>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</si>
  <si>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</si>
  <si>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</si>
  <si>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</si>
  <si>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</si>
  <si>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</si>
  <si>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</si>
  <si>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</si>
  <si>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</si>
  <si>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</si>
  <si>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</si>
  <si>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</si>
  <si>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</si>
  <si>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</si>
  <si>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</si>
  <si>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</si>
  <si>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</si>
  <si>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</si>
  <si>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</si>
  <si>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</si>
  <si>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</si>
  <si>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</si>
  <si>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</si>
  <si>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</si>
  <si>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</si>
  <si>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</si>
  <si>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</si>
  <si>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</si>
  <si>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</si>
  <si>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</si>
  <si>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</si>
  <si>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</si>
  <si>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</si>
  <si>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</si>
  <si>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</si>
  <si>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</si>
  <si>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</si>
  <si>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</si>
  <si>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</si>
  <si>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</si>
  <si>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</si>
  <si>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</si>
  <si>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</si>
  <si>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</si>
  <si>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</si>
  <si>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</si>
  <si>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</si>
  <si>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</si>
  <si>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</si>
  <si>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</si>
  <si>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</si>
  <si>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</si>
  <si>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</si>
  <si>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</si>
  <si>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</si>
  <si>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</si>
  <si>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</si>
  <si>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</si>
  <si>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</si>
  <si>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</si>
  <si>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</si>
  <si>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</si>
  <si>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</si>
  <si>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</si>
  <si>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</si>
  <si>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</si>
  <si>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</si>
  <si>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</si>
  <si>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</si>
  <si>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</si>
  <si>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</si>
  <si>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</si>
  <si>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</si>
  <si>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</si>
  <si>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</si>
  <si>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</si>
  <si>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</si>
  <si>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</si>
  <si>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</si>
  <si>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</si>
  <si>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</si>
  <si>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</si>
  <si>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</si>
  <si>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</si>
  <si>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</si>
  <si>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</si>
  <si>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</si>
  <si>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</si>
  <si>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</si>
  <si>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</si>
  <si>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</si>
  <si>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</si>
  <si>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</si>
  <si>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</si>
  <si>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</si>
  <si>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</si>
  <si>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</si>
  <si>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</si>
  <si>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</si>
  <si>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</si>
  <si>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</si>
  <si>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</si>
  <si>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</si>
  <si>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</si>
  <si>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</si>
  <si>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</si>
  <si>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</si>
  <si>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</si>
  <si>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</si>
  <si>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</si>
  <si>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</si>
  <si>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</si>
  <si>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</si>
  <si>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</si>
  <si>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</si>
  <si>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</si>
  <si>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</si>
  <si>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</si>
  <si>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</si>
  <si>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</si>
  <si>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</si>
  <si>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</si>
  <si>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</si>
  <si>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</si>
  <si>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</si>
  <si>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</si>
  <si>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</si>
  <si>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</si>
  <si>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</si>
  <si>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</si>
  <si>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</si>
  <si>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</si>
  <si>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</si>
  <si>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</si>
  <si>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</si>
  <si>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</si>
  <si>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</si>
  <si>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</si>
  <si>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</si>
  <si>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</si>
  <si>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</si>
  <si>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</si>
  <si>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</si>
  <si>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</si>
  <si>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</si>
  <si>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</si>
  <si>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</si>
  <si>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</si>
  <si>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</si>
  <si>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</si>
  <si>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</si>
  <si>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</si>
  <si>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</si>
  <si>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</si>
  <si>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</si>
  <si>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</si>
  <si>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</si>
  <si>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</si>
  <si>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</si>
  <si>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</si>
  <si>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</si>
  <si>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</si>
  <si>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</si>
  <si>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</si>
  <si>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</si>
  <si>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</si>
  <si>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</si>
  <si>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</si>
  <si>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</si>
  <si>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</si>
  <si>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</si>
  <si>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</si>
  <si>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</si>
  <si>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</si>
  <si>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</si>
  <si>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</si>
  <si>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</si>
  <si>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</si>
  <si>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</si>
  <si>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</si>
  <si>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</si>
  <si>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</si>
  <si>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</si>
  <si>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</si>
  <si>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</si>
  <si>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</si>
  <si>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</si>
  <si>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</si>
  <si>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</si>
  <si>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</si>
  <si>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</si>
  <si>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</si>
  <si>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</si>
  <si>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</si>
  <si>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</si>
  <si>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</si>
  <si>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</si>
  <si>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</si>
  <si>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</si>
  <si>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</si>
  <si>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</si>
  <si>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</si>
  <si>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</si>
  <si>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</si>
  <si>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</si>
  <si>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</si>
  <si>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</si>
  <si>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</si>
  <si>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</si>
  <si>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</si>
  <si>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</si>
  <si>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</si>
  <si>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</si>
  <si>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</si>
  <si>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</si>
  <si>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</si>
  <si>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</si>
  <si>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</si>
  <si>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</si>
  <si>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</si>
  <si>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</si>
  <si>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</si>
  <si>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</si>
  <si>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</si>
  <si>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</si>
  <si>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</si>
  <si>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</si>
  <si>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</si>
  <si>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</si>
  <si>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</si>
  <si>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</si>
  <si>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</si>
  <si>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</si>
  <si>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</si>
  <si>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</si>
  <si>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</si>
  <si>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</si>
  <si>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</si>
  <si>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</si>
  <si>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</si>
  <si>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</si>
  <si>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</si>
  <si>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</si>
  <si>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</si>
  <si>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</si>
  <si>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</si>
  <si>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</si>
  <si>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</si>
  <si>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</si>
  <si>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</si>
  <si>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</si>
  <si>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</si>
  <si>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</si>
  <si>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</si>
  <si>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</si>
  <si>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</si>
  <si>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</si>
  <si>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</si>
  <si>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</si>
  <si>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</si>
  <si>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</si>
  <si>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</si>
  <si>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</si>
  <si>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</si>
  <si>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</si>
  <si>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</si>
  <si>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</si>
  <si>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</si>
  <si>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</si>
  <si>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</si>
  <si>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</si>
  <si>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</si>
  <si>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</si>
  <si>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</si>
  <si>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</si>
  <si>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</si>
  <si>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</si>
  <si>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</si>
  <si>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</si>
  <si>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</si>
  <si>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</si>
  <si>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</si>
  <si>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</si>
  <si>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</si>
  <si>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</si>
  <si>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</si>
  <si>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</si>
  <si>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</si>
  <si>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</si>
  <si>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</si>
  <si>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</si>
  <si>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</si>
  <si>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</si>
  <si>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</si>
  <si>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</si>
  <si>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</si>
  <si>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</si>
  <si>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</si>
  <si>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</si>
  <si>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</si>
  <si>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</si>
  <si>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</si>
  <si>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</si>
  <si>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</si>
  <si>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</si>
  <si>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</si>
  <si>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</si>
  <si>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</si>
  <si>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</si>
  <si>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</si>
  <si>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</si>
  <si>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</si>
  <si>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</si>
  <si>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</si>
  <si>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</si>
  <si>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</si>
  <si>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</si>
  <si>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</si>
  <si>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</si>
  <si>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</si>
  <si>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</si>
  <si>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</si>
  <si>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</si>
  <si>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</si>
  <si>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</si>
  <si>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</si>
  <si>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</si>
  <si>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</si>
  <si>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</si>
  <si>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</si>
  <si>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</si>
  <si>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</si>
  <si>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</si>
  <si>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</si>
  <si>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</si>
  <si>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</si>
  <si>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</si>
  <si>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</si>
  <si>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</si>
  <si>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</si>
  <si>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</si>
  <si>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</si>
  <si>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</si>
  <si>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</si>
  <si>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</si>
  <si>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</si>
  <si>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</si>
  <si>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</si>
  <si>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</si>
  <si>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</si>
  <si>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</si>
  <si>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</si>
  <si>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</si>
  <si>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</si>
  <si>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</si>
  <si>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</si>
  <si>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</si>
  <si>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</si>
  <si>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</si>
  <si>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</si>
  <si>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</si>
  <si>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</si>
  <si>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</si>
  <si>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</si>
  <si>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</si>
  <si>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</si>
  <si>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</si>
  <si>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</si>
  <si>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</si>
  <si>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</si>
  <si>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</si>
  <si>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</si>
  <si>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</si>
  <si>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</si>
  <si>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</si>
  <si>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</si>
  <si>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</si>
  <si>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</si>
  <si>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</si>
  <si>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</si>
  <si>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</si>
  <si>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</si>
  <si>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</si>
  <si>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</si>
  <si>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</si>
  <si>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</si>
  <si>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</si>
  <si>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</si>
  <si>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</si>
  <si>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</si>
  <si>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</si>
  <si>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</si>
  <si>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</si>
  <si>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</si>
  <si>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</si>
  <si>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</si>
  <si>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</si>
  <si>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</si>
  <si>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</si>
  <si>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</si>
  <si>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</si>
  <si>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</si>
  <si>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</si>
  <si>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</si>
  <si>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</si>
  <si>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</si>
  <si>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</si>
  <si>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</si>
  <si>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</si>
  <si>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</si>
  <si>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</si>
  <si>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</si>
  <si>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</si>
  <si>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</si>
  <si>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</si>
  <si>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</si>
  <si>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</si>
  <si>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</si>
  <si>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</si>
  <si>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</si>
  <si>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</si>
  <si>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</si>
  <si>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</si>
  <si>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</si>
  <si>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</si>
  <si>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</si>
  <si>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</si>
  <si>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</si>
  <si>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</si>
  <si>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</si>
  <si>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</si>
  <si>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</si>
  <si>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</si>
  <si>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</si>
  <si>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</si>
  <si>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</si>
  <si>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</si>
  <si>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</si>
  <si>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</si>
  <si>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</si>
  <si>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</si>
  <si>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</si>
  <si>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</si>
  <si>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</si>
  <si>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</si>
  <si>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</si>
  <si>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</si>
  <si>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</si>
  <si>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</si>
  <si>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</si>
  <si>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</si>
  <si>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</si>
  <si>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</si>
  <si>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</si>
  <si>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</si>
  <si>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</si>
  <si>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</si>
  <si>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</si>
  <si>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</si>
  <si>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</si>
  <si>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</si>
  <si>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</si>
  <si>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</si>
  <si>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</si>
  <si>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</si>
  <si>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</si>
  <si>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</si>
  <si>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</si>
  <si>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</si>
  <si>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</si>
  <si>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</si>
  <si>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</si>
  <si>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</si>
  <si>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</si>
  <si>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</si>
  <si>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</si>
  <si>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</si>
  <si>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</si>
  <si>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</si>
  <si>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</si>
  <si>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</si>
  <si>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</si>
  <si>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</si>
  <si>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</si>
  <si>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</si>
  <si>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</si>
  <si>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</si>
  <si>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</si>
  <si>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</si>
  <si>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</si>
  <si>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</si>
  <si>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</si>
  <si>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</si>
  <si>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</si>
  <si>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</si>
  <si>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</si>
  <si>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</si>
  <si>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</si>
  <si>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</si>
  <si>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</si>
  <si>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</si>
  <si>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</si>
  <si>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</si>
  <si>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</si>
  <si>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</si>
  <si>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</si>
  <si>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</si>
  <si>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</si>
  <si>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</si>
  <si>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</si>
  <si>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</si>
  <si>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</si>
  <si>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</si>
  <si>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</si>
  <si>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</si>
  <si>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</si>
  <si>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</si>
  <si>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</si>
  <si>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</si>
  <si>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</si>
  <si>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</si>
  <si>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</si>
  <si>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</si>
  <si>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</si>
  <si>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</si>
  <si>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</si>
  <si>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</si>
  <si>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</si>
  <si>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</si>
  <si>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</si>
  <si>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</si>
  <si>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</si>
  <si>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</si>
  <si>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</si>
  <si>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</si>
  <si>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</si>
  <si>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</si>
  <si>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</si>
  <si>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</si>
  <si>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</si>
  <si>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</si>
  <si>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</si>
  <si>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</si>
  <si>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</si>
  <si>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</si>
  <si>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</si>
  <si>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</si>
  <si>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</si>
  <si>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</si>
  <si>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</si>
  <si>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</si>
  <si>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</si>
  <si>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</si>
  <si>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</si>
  <si>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</si>
  <si>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</si>
  <si>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</si>
  <si>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</si>
  <si>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</si>
  <si>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</si>
  <si>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</si>
  <si>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</si>
  <si>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</si>
  <si>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</si>
  <si>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</si>
  <si>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</si>
  <si>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</si>
  <si>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</si>
  <si>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</si>
  <si>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</si>
  <si>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</si>
  <si>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</si>
  <si>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</si>
  <si>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</si>
  <si>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</si>
  <si>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</si>
  <si>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</si>
  <si>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</si>
  <si>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</si>
  <si>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</si>
  <si>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</si>
  <si>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</si>
  <si>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</si>
  <si>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</si>
  <si>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</si>
  <si>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</si>
  <si>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</si>
  <si>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</si>
  <si>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</si>
  <si>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</si>
  <si>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</si>
  <si>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</si>
  <si>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</si>
  <si>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</si>
  <si>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</si>
  <si>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</si>
  <si>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</si>
  <si>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</si>
  <si>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</si>
  <si>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</si>
  <si>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</si>
  <si>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</si>
  <si>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</si>
  <si>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</si>
  <si>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</si>
  <si>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</si>
  <si>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</si>
  <si>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</si>
  <si>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</si>
  <si>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</si>
  <si>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</si>
  <si>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</si>
  <si>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</si>
  <si>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</si>
  <si>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</si>
  <si>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</si>
  <si>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</si>
  <si>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</si>
  <si>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</si>
  <si>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</si>
  <si>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</si>
  <si>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</si>
  <si>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</si>
  <si>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</si>
  <si>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</si>
  <si>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</si>
  <si>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</si>
  <si>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</si>
  <si>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</si>
  <si>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</si>
  <si>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</si>
  <si>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</si>
  <si>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</si>
  <si>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</si>
  <si>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</si>
  <si>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</si>
  <si>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</si>
  <si>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</si>
  <si>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</si>
  <si>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</si>
  <si>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</si>
  <si>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</si>
  <si>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</si>
  <si>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</si>
  <si>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</si>
  <si>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</si>
  <si>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</si>
  <si>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</si>
  <si>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</si>
  <si>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</si>
  <si>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</si>
  <si>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</si>
  <si>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</si>
  <si>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</si>
  <si>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</si>
  <si>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</si>
  <si>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</si>
  <si>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</si>
  <si>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</si>
  <si>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</si>
  <si>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</si>
  <si>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</si>
  <si>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</si>
  <si>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</si>
  <si>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</si>
  <si>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</si>
  <si>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</si>
  <si>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</si>
  <si>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</si>
  <si>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</si>
  <si>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</si>
  <si>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</si>
  <si>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</si>
  <si>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</si>
  <si>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</si>
  <si>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</si>
  <si>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</si>
  <si>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</si>
  <si>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</si>
  <si>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</si>
  <si>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</si>
  <si>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</si>
  <si>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</si>
  <si>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</si>
  <si>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</si>
  <si>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</si>
  <si>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</si>
  <si>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</si>
  <si>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</si>
  <si>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</si>
  <si>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</si>
  <si>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</si>
  <si>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</si>
  <si>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</si>
  <si>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</si>
  <si>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</si>
  <si>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</si>
  <si>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</si>
  <si>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</si>
  <si>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</si>
  <si>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</si>
  <si>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</si>
  <si>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</si>
  <si>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</si>
  <si>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</si>
  <si>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</si>
  <si>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</si>
  <si>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</si>
  <si>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</si>
  <si>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</si>
  <si>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</si>
  <si>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</si>
  <si>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</si>
  <si>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</si>
  <si>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</si>
  <si>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</si>
  <si>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</si>
  <si>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</si>
  <si>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</si>
  <si>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</si>
  <si>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</si>
  <si>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</si>
  <si>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</si>
  <si>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</si>
  <si>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</si>
  <si>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</si>
  <si>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</si>
  <si>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</si>
  <si>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</si>
  <si>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</si>
  <si>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</si>
  <si>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</si>
  <si>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</si>
  <si>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</si>
  <si>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</si>
  <si>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</si>
  <si>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</si>
  <si>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</si>
  <si>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</si>
  <si>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</si>
  <si>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</si>
  <si>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</si>
  <si>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</si>
  <si>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</si>
  <si>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</si>
  <si>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</si>
  <si>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</si>
  <si>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</si>
  <si>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</si>
  <si>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</si>
  <si>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</si>
  <si>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</si>
  <si>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</si>
  <si>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</si>
  <si>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</si>
  <si>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</si>
  <si>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</si>
  <si>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</si>
  <si>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</si>
  <si>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</si>
  <si>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</si>
  <si>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</si>
  <si>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</si>
  <si>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</si>
  <si>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</si>
  <si>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</si>
  <si>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</si>
  <si>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</si>
  <si>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</si>
  <si>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</si>
  <si>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</si>
  <si>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</si>
  <si>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</si>
  <si>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</si>
  <si>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</si>
  <si>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</si>
  <si>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</si>
  <si>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</si>
  <si>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</si>
  <si>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</si>
  <si>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</si>
  <si>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</si>
  <si>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</si>
  <si>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</si>
  <si>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</si>
  <si>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</si>
  <si>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</si>
  <si>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</si>
  <si>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</si>
  <si>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</si>
  <si>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</si>
  <si>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</si>
  <si>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</si>
  <si>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</si>
  <si>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</si>
  <si>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</si>
  <si>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</si>
  <si>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</si>
  <si>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</si>
  <si>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</si>
  <si>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</si>
  <si>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</si>
  <si>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</si>
  <si>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</si>
  <si>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</si>
  <si>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</si>
  <si>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</si>
  <si>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</si>
  <si>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</si>
  <si>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</si>
  <si>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</si>
  <si>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</si>
  <si>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</si>
  <si>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</si>
  <si>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</si>
  <si>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</si>
  <si>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</si>
  <si>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</si>
  <si>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</si>
  <si>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</si>
  <si>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</si>
  <si>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</si>
  <si>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</si>
  <si>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</si>
  <si>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</si>
  <si>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</si>
  <si>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</si>
  <si>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</si>
  <si>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</si>
  <si>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</si>
  <si>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</si>
  <si>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</si>
  <si>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</si>
  <si>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</si>
  <si>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</si>
  <si>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</si>
  <si>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</si>
  <si>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</si>
  <si>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</si>
  <si>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</si>
  <si>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</si>
  <si>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</si>
  <si>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</si>
  <si>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</si>
  <si>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</si>
  <si>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</si>
  <si>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</si>
  <si>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</si>
  <si>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</si>
  <si>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</si>
  <si>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</si>
  <si>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</si>
  <si>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</si>
  <si>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</si>
  <si>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</si>
  <si>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</si>
  <si>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</si>
  <si>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</si>
  <si>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</si>
  <si>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</si>
  <si>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</si>
  <si>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</si>
  <si>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</si>
  <si>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</si>
  <si>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</si>
  <si>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</si>
  <si>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</si>
  <si>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</si>
  <si>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</si>
  <si>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</si>
  <si>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</si>
  <si>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</si>
  <si>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</si>
  <si>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</si>
  <si>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</si>
  <si>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</si>
  <si>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</si>
  <si>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</si>
  <si>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</si>
  <si>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</si>
  <si>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</si>
  <si>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</si>
  <si>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</si>
  <si>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</si>
  <si>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</si>
  <si>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</si>
  <si>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</si>
  <si>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</si>
  <si>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</si>
  <si>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</si>
  <si>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</si>
  <si>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</si>
  <si>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</si>
  <si>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</si>
  <si>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</si>
  <si>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</si>
  <si>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</si>
  <si>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</si>
  <si>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</si>
  <si>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</si>
  <si>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</si>
  <si>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</si>
  <si>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</si>
  <si>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</si>
  <si>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</si>
  <si>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</si>
  <si>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</si>
  <si>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</si>
  <si>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</si>
  <si>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</si>
  <si>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</si>
  <si>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</si>
  <si>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</si>
  <si>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</si>
  <si>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</si>
  <si>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</si>
  <si>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</si>
  <si>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</si>
  <si>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</si>
  <si>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</si>
  <si>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</si>
  <si>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</si>
  <si>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</si>
  <si>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</si>
  <si>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</si>
  <si>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</si>
  <si>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</si>
  <si>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</si>
  <si>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</si>
  <si>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</si>
  <si>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</si>
  <si>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</si>
  <si>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</si>
  <si>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</si>
  <si>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</si>
  <si>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</si>
  <si>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</si>
  <si>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</si>
  <si>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</si>
  <si>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</si>
  <si>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</si>
  <si>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</si>
  <si>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</si>
  <si>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</si>
  <si>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</si>
  <si>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</si>
  <si>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</si>
  <si>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</si>
  <si>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</si>
  <si>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</si>
  <si>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</si>
  <si>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</si>
  <si>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</si>
  <si>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</si>
  <si>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</si>
  <si>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</si>
  <si>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</si>
  <si>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</si>
  <si>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</si>
  <si>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</si>
  <si>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</si>
  <si>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</si>
  <si>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</si>
  <si>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</si>
  <si>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</si>
  <si>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</si>
  <si>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</si>
  <si>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</si>
  <si>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</si>
  <si>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</si>
  <si>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</si>
  <si>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</si>
  <si>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</si>
  <si>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</si>
  <si>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</si>
  <si>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</si>
  <si>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</si>
  <si>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</si>
  <si>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</si>
  <si>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</si>
  <si>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</si>
  <si>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</si>
  <si>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</si>
  <si>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</si>
  <si>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</si>
  <si>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</si>
  <si>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</si>
  <si>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</si>
  <si>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</si>
  <si>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</si>
  <si>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</si>
  <si>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</si>
  <si>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</si>
  <si>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</si>
  <si>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</si>
  <si>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</si>
  <si>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</si>
  <si>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</si>
  <si>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</si>
  <si>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</si>
  <si>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</si>
  <si>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</si>
  <si>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</si>
  <si>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</si>
  <si>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</si>
  <si>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</si>
  <si>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</si>
  <si>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</si>
  <si>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</si>
  <si>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</si>
  <si>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</si>
  <si>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</si>
  <si>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</si>
  <si>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</si>
  <si>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</si>
  <si>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</si>
  <si>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</si>
  <si>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</si>
  <si>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</si>
  <si>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</si>
  <si>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</si>
  <si>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</si>
  <si>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</si>
  <si>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</si>
  <si>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</si>
  <si>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</si>
  <si>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</si>
  <si>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</si>
  <si>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</si>
  <si>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</si>
  <si>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</si>
  <si>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</si>
  <si>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</si>
  <si>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</si>
  <si>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</si>
  <si>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</si>
  <si>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</si>
  <si>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</si>
  <si>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</si>
  <si>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</si>
  <si>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</si>
  <si>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</si>
  <si>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</si>
  <si>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</si>
  <si>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</si>
  <si>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</si>
  <si>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</si>
  <si>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</si>
  <si>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</si>
  <si>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</si>
  <si>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</si>
  <si>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</si>
  <si>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</si>
  <si>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</si>
  <si>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</si>
  <si>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</si>
  <si>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</si>
  <si>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</si>
  <si>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</si>
  <si>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</si>
  <si>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</si>
  <si>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</si>
  <si>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</si>
  <si>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</si>
  <si>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</si>
  <si>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</si>
  <si>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</si>
  <si>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</si>
  <si>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</si>
  <si>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</si>
  <si>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</si>
  <si>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</si>
  <si>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</si>
  <si>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</si>
  <si>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</si>
  <si>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</si>
  <si>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</si>
  <si>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</si>
  <si>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</si>
  <si>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</si>
  <si>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</si>
  <si>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</si>
  <si>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</si>
  <si>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</si>
  <si>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</si>
  <si>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</si>
  <si>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</si>
  <si>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</si>
  <si>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</si>
  <si>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</si>
  <si>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</si>
  <si>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</si>
  <si>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</si>
  <si>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</si>
  <si>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</si>
  <si>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</si>
  <si>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</si>
  <si>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</si>
  <si>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</si>
  <si>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</si>
  <si>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</si>
  <si>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</si>
  <si>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</si>
  <si>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</si>
  <si>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</si>
  <si>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</si>
  <si>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</si>
  <si>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</si>
  <si>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</si>
  <si>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</si>
  <si>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</si>
  <si>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</si>
  <si>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</si>
  <si>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</si>
  <si>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</si>
  <si>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</si>
  <si>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</si>
  <si>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</si>
  <si>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</si>
  <si>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</si>
  <si>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</si>
  <si>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</si>
  <si>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</si>
  <si>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</si>
  <si>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</si>
  <si>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</si>
  <si>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</si>
  <si>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</si>
  <si>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</si>
  <si>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</si>
  <si>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</si>
  <si>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</si>
  <si>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</si>
  <si>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</si>
  <si>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</si>
  <si>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</si>
  <si>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</si>
  <si>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</si>
  <si>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</si>
  <si>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</si>
  <si>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</si>
  <si>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</si>
  <si>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</si>
  <si>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</si>
  <si>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</si>
  <si>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</si>
  <si>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</si>
  <si>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</si>
  <si>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</si>
  <si>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</si>
  <si>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</si>
  <si>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</si>
  <si>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</si>
  <si>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</si>
  <si>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</si>
  <si>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</si>
  <si>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</si>
  <si>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</si>
  <si>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</si>
  <si>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</si>
  <si>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</si>
  <si>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</si>
  <si>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</si>
  <si>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</si>
  <si>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</si>
  <si>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</si>
  <si>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</si>
  <si>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</si>
  <si>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</si>
  <si>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</si>
  <si>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</si>
  <si>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</si>
  <si>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</si>
  <si>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</si>
  <si>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</si>
  <si>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</si>
  <si>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</si>
  <si>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</si>
  <si>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</si>
  <si>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</si>
  <si>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</si>
  <si>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</si>
  <si>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</si>
  <si>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</si>
  <si>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</si>
  <si>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</si>
  <si>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</si>
  <si>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</si>
  <si>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</si>
  <si>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</si>
  <si>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</si>
  <si>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</si>
  <si>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</si>
  <si>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</si>
  <si>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</si>
  <si>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</si>
  <si>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</si>
  <si>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</si>
  <si>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</si>
  <si>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</si>
  <si>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</si>
  <si>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</si>
  <si>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</si>
  <si>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</si>
  <si>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</si>
  <si>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</si>
  <si>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</si>
  <si>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</si>
  <si>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</si>
  <si>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</si>
  <si>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</si>
  <si>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</si>
  <si>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</si>
  <si>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</si>
  <si>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</si>
  <si>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</si>
  <si>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</si>
  <si>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</si>
  <si>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</si>
  <si>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</si>
  <si>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</si>
  <si>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</si>
  <si>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</si>
  <si>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</si>
  <si>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</si>
  <si>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</si>
  <si>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</si>
  <si>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</si>
  <si>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</si>
  <si>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</si>
  <si>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</si>
  <si>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</si>
  <si>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</si>
  <si>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</si>
  <si>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</si>
  <si>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</si>
  <si>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</si>
  <si>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</si>
  <si>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</si>
  <si>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</si>
  <si>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</si>
  <si>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</si>
  <si>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</si>
  <si>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</si>
  <si>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</si>
  <si>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</si>
  <si>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</si>
  <si>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</si>
  <si>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</si>
  <si>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</si>
  <si>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</si>
  <si>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</si>
  <si>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</si>
  <si>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</si>
  <si>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</si>
  <si>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</si>
  <si>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</si>
  <si>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</si>
  <si>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</si>
  <si>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</si>
  <si>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</si>
  <si>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</si>
  <si>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</si>
  <si>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</si>
  <si>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</si>
  <si>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</si>
  <si>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</si>
  <si>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</si>
  <si>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</si>
  <si>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</si>
  <si>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</si>
  <si>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</si>
  <si>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</si>
  <si>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</si>
  <si>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</si>
  <si>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</si>
  <si>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</si>
  <si>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</si>
  <si>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</si>
  <si>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</si>
  <si>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</si>
  <si>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</si>
  <si>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</si>
  <si>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</si>
  <si>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</si>
  <si>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</si>
  <si>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</si>
  <si>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</si>
  <si>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</si>
  <si>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</si>
  <si>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</si>
  <si>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</si>
  <si>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</si>
  <si>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</si>
  <si>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</si>
  <si>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</si>
  <si>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</si>
  <si>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</si>
  <si>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</si>
  <si>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</si>
  <si>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</si>
  <si>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</si>
  <si>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</si>
  <si>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</si>
  <si>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</si>
  <si>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</si>
  <si>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</si>
  <si>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</si>
  <si>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</si>
  <si>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</si>
  <si>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</si>
  <si>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</si>
  <si>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</si>
  <si>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</si>
  <si>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</si>
  <si>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</si>
  <si>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</si>
  <si>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</si>
  <si>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</si>
  <si>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</si>
  <si>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</si>
  <si>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</si>
  <si>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</si>
  <si>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</si>
  <si>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</si>
  <si>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</si>
  <si>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</si>
  <si>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</si>
  <si>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</si>
  <si>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</si>
  <si>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</si>
  <si>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</si>
  <si>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</si>
  <si>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</si>
  <si>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</si>
  <si>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</si>
  <si>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</si>
  <si>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</si>
  <si>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</si>
  <si>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</si>
  <si>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</si>
  <si>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</si>
  <si>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</si>
  <si>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</si>
  <si>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</si>
  <si>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</si>
  <si>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</si>
  <si>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</si>
  <si>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</si>
  <si>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</si>
  <si>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</si>
  <si>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</si>
  <si>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</si>
  <si>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</si>
  <si>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</si>
  <si>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</si>
  <si>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</si>
  <si>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</si>
  <si>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</si>
  <si>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</si>
  <si>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</si>
  <si>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</si>
  <si>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</si>
  <si>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</si>
  <si>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</si>
  <si>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</si>
  <si>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</si>
  <si>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</si>
  <si>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</si>
  <si>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</si>
  <si>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</si>
  <si>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</si>
  <si>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</si>
  <si>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</si>
  <si>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</si>
  <si>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</si>
  <si>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</si>
  <si>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</si>
  <si>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</si>
  <si>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</si>
  <si>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</si>
  <si>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</si>
  <si>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</si>
  <si>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</si>
  <si>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</si>
  <si>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</si>
  <si>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</si>
  <si>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</si>
  <si>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</si>
  <si>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</si>
  <si>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</si>
  <si>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</si>
  <si>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</si>
  <si>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</si>
  <si>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</si>
  <si>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</si>
  <si>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</si>
  <si>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</si>
  <si>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</si>
  <si>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</si>
  <si>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</si>
  <si>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</si>
  <si>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</si>
  <si>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</si>
  <si>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</si>
  <si>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</si>
  <si>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</si>
  <si>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</si>
  <si>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</si>
  <si>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</si>
  <si>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</si>
  <si>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</si>
  <si>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</si>
  <si>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</si>
  <si>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</si>
  <si>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</si>
  <si>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</si>
  <si>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</si>
  <si>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</si>
  <si>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</si>
  <si>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</si>
  <si>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</si>
  <si>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</si>
  <si>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</si>
  <si>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</si>
  <si>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</si>
  <si>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</si>
  <si>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</si>
  <si>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</si>
  <si>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</si>
  <si>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</si>
  <si>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</si>
  <si>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</si>
  <si>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</si>
  <si>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</si>
  <si>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</si>
  <si>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</si>
  <si>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</si>
  <si>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</si>
  <si>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</si>
  <si>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</si>
  <si>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</si>
  <si>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</si>
  <si>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</si>
  <si>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</si>
  <si>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</si>
  <si>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</si>
  <si>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</si>
  <si>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</si>
  <si>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</si>
  <si>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</si>
  <si>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</si>
  <si>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</si>
  <si>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</si>
  <si>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</si>
  <si>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</si>
  <si>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</si>
  <si>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</si>
  <si>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</si>
  <si>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</si>
  <si>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</si>
  <si>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</si>
  <si>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</si>
  <si>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</si>
  <si>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</si>
  <si>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</si>
  <si>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</si>
  <si>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</si>
  <si>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</si>
  <si>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</si>
  <si>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</si>
  <si>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</si>
  <si>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</si>
  <si>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</si>
  <si>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</si>
  <si>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</si>
  <si>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</si>
  <si>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</si>
  <si>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</si>
  <si>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</si>
  <si>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</si>
  <si>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</si>
  <si>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</si>
  <si>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</si>
  <si>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</si>
  <si>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</si>
  <si>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</si>
  <si>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</si>
  <si>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</si>
  <si>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</si>
  <si>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</si>
  <si>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</si>
  <si>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</si>
  <si>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</si>
  <si>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</si>
  <si>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</si>
  <si>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</si>
  <si>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</si>
  <si>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</si>
  <si>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</si>
  <si>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</si>
  <si>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</si>
  <si>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</si>
  <si>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</si>
  <si>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</si>
  <si>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</si>
  <si>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</si>
  <si>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</si>
  <si>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</si>
  <si>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</si>
  <si>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</si>
  <si>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</si>
  <si>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</si>
  <si>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</si>
  <si>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</si>
  <si>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</si>
  <si>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</si>
  <si>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</si>
  <si>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</si>
  <si>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</si>
  <si>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</si>
  <si>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</si>
  <si>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</si>
  <si>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</si>
  <si>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</si>
  <si>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</si>
  <si>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</si>
  <si>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</si>
  <si>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</si>
  <si>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</si>
  <si>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</si>
  <si>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</si>
  <si>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</si>
  <si>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</si>
  <si>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</si>
  <si>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</si>
  <si>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</si>
  <si>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</si>
  <si>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</si>
  <si>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</si>
  <si>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</si>
  <si>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</si>
  <si>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</si>
  <si>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</si>
  <si>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</si>
  <si>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</si>
  <si>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</si>
  <si>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</si>
  <si>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</si>
  <si>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</si>
  <si>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</si>
  <si>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</si>
  <si>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</si>
  <si>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</si>
  <si>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</si>
  <si>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</si>
  <si>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</si>
  <si>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</si>
  <si>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</si>
  <si>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</si>
  <si>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</si>
  <si>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</si>
  <si>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</si>
  <si>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</si>
  <si>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</si>
  <si>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</si>
  <si>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</si>
  <si>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</si>
  <si>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</si>
  <si>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</si>
  <si>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</si>
  <si>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</si>
  <si>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</si>
  <si>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</si>
  <si>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</si>
  <si>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</si>
  <si>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</si>
  <si>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</si>
  <si>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</si>
  <si>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</si>
  <si>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</si>
  <si>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</si>
  <si>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</si>
  <si>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</si>
  <si>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</si>
  <si>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</si>
  <si>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</si>
  <si>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</si>
  <si>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</si>
  <si>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</si>
  <si>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</si>
  <si>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</si>
  <si>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</si>
  <si>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</si>
  <si>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</si>
  <si>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</si>
  <si>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</si>
  <si>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</si>
  <si>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</si>
  <si>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</si>
  <si>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</si>
  <si>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</si>
  <si>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</si>
  <si>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</si>
  <si>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</si>
  <si>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</si>
  <si>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</si>
  <si>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</si>
  <si>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</si>
  <si>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</si>
  <si>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</si>
  <si>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</si>
  <si>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</si>
  <si>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</si>
  <si>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</si>
  <si>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</si>
  <si>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</si>
  <si>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</si>
  <si>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</si>
  <si>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</si>
  <si>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</si>
  <si>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</si>
  <si>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</si>
  <si>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</si>
  <si>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</si>
  <si>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</si>
  <si>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</si>
  <si>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</si>
  <si>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</si>
  <si>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</si>
  <si>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</si>
  <si>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</si>
  <si>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</si>
  <si>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</si>
  <si>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</si>
  <si>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</si>
  <si>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</si>
  <si>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</si>
  <si>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</si>
  <si>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</si>
  <si>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</si>
  <si>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</si>
  <si>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</si>
  <si>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</si>
  <si>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</si>
  <si>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</si>
  <si>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</si>
  <si>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</si>
  <si>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</si>
  <si>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</si>
  <si>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</si>
  <si>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</si>
  <si>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</si>
  <si>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</si>
  <si>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</si>
  <si>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</si>
  <si>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</si>
  <si>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</si>
  <si>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</si>
  <si>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</si>
  <si>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</si>
  <si>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</si>
  <si>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</si>
  <si>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</si>
  <si>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</si>
  <si>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</si>
  <si>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</si>
  <si>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</si>
  <si>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</si>
  <si>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</si>
  <si>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</si>
  <si>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</si>
  <si>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</si>
  <si>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</si>
  <si>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</si>
  <si>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</si>
  <si>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</si>
  <si>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</si>
  <si>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</si>
  <si>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</si>
  <si>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</si>
  <si>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</si>
  <si>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</si>
  <si>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</si>
  <si>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</si>
  <si>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</si>
  <si>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</si>
  <si>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</si>
  <si>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</si>
  <si>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</si>
  <si>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</si>
  <si>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</si>
  <si>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</si>
  <si>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</si>
  <si>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</si>
  <si>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</si>
  <si>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</si>
  <si>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</si>
  <si>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</si>
  <si>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</si>
  <si>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</si>
  <si>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</si>
  <si>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</si>
  <si>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</si>
  <si>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</si>
  <si>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</si>
  <si>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</si>
  <si>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</si>
  <si>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</si>
  <si>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</si>
  <si>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</si>
  <si>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</si>
  <si>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</si>
  <si>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</si>
  <si>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</si>
  <si>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</si>
  <si>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</si>
  <si>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</si>
  <si>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</si>
  <si>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</si>
  <si>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</si>
  <si>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</si>
  <si>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</si>
  <si>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</si>
  <si>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</si>
  <si>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</si>
  <si>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</si>
  <si>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</si>
  <si>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</si>
  <si>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</si>
  <si>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</si>
  <si>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</si>
  <si>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</si>
  <si>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</si>
  <si>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</si>
  <si>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</si>
  <si>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</si>
  <si>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</si>
  <si>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</si>
  <si>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</si>
  <si>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</si>
  <si>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</si>
  <si>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</si>
  <si>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</si>
  <si>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</si>
  <si>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</si>
  <si>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</si>
  <si>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</si>
  <si>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</si>
  <si>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</si>
  <si>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</si>
  <si>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</si>
  <si>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</si>
  <si>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</si>
  <si>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</si>
  <si>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</si>
  <si>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</si>
  <si>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</si>
  <si>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</si>
  <si>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</si>
  <si>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</si>
  <si>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</si>
  <si>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</si>
  <si>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</si>
  <si>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</si>
  <si>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</si>
  <si>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</si>
  <si>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</si>
  <si>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</si>
  <si>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</si>
  <si>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</si>
  <si>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</si>
  <si>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</si>
  <si>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</si>
  <si>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</si>
  <si>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</si>
  <si>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</si>
  <si>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</si>
  <si>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</si>
  <si>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</si>
  <si>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</si>
  <si>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</si>
  <si>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</si>
  <si>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</si>
  <si>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</si>
  <si>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</si>
  <si>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</si>
  <si>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</si>
  <si>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</si>
  <si>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</si>
  <si>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</si>
  <si>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</si>
  <si>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</si>
  <si>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</si>
  <si>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</si>
  <si>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</si>
  <si>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</si>
  <si>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</si>
  <si>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</si>
  <si>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</si>
  <si>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</si>
  <si>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</si>
  <si>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</si>
  <si>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</si>
  <si>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</si>
  <si>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</si>
  <si>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</si>
  <si>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</si>
  <si>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</si>
  <si>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</si>
  <si>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</si>
  <si>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</si>
  <si>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</si>
  <si>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</si>
  <si>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</si>
  <si>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</si>
  <si>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</si>
  <si>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</si>
  <si>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</si>
  <si>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</si>
  <si>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</si>
  <si>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</si>
  <si>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</si>
  <si>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</si>
  <si>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</si>
  <si>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</si>
  <si>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</si>
  <si>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</si>
  <si>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</si>
  <si>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</si>
  <si>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</si>
  <si>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</si>
  <si>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</si>
  <si>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</si>
  <si>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</si>
  <si>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</si>
  <si>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</si>
  <si>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</si>
  <si>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</si>
  <si>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</si>
  <si>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</si>
  <si>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</si>
  <si>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</si>
  <si>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</si>
  <si>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</si>
  <si>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</si>
  <si>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</si>
  <si>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</si>
  <si>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</si>
  <si>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</si>
  <si>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</si>
  <si>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</si>
  <si>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</si>
  <si>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</si>
  <si>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</si>
  <si>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</si>
  <si>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</si>
  <si>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</si>
  <si>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</si>
  <si>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</si>
  <si>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</si>
  <si>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</si>
  <si>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</si>
  <si>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</si>
  <si>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</si>
  <si>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</si>
  <si>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</si>
  <si>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</si>
  <si>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</si>
  <si>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</si>
  <si>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</si>
  <si>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</si>
  <si>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</si>
  <si>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</si>
  <si>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</si>
  <si>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</si>
  <si>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</si>
  <si>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</si>
  <si>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</si>
  <si>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</si>
  <si>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</si>
  <si>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</si>
  <si>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</si>
  <si>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</si>
  <si>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</si>
  <si>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</si>
  <si>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</si>
  <si>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</si>
  <si>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</si>
  <si>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</si>
  <si>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</si>
  <si>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</si>
  <si>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</si>
  <si>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</si>
  <si>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</si>
  <si>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</si>
  <si>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</si>
  <si>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</si>
  <si>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</si>
  <si>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</si>
  <si>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</si>
  <si>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</si>
  <si>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</si>
  <si>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</si>
  <si>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</si>
  <si>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</si>
  <si>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</si>
  <si>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</si>
  <si>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</si>
  <si>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</si>
  <si>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</si>
  <si>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</si>
  <si>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</si>
  <si>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</si>
  <si>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</si>
  <si>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</si>
  <si>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</si>
  <si>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</si>
  <si>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</si>
  <si>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</si>
  <si>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</si>
  <si>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</si>
  <si>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</si>
  <si>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</si>
  <si>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</si>
  <si>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</si>
  <si>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</si>
  <si>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</si>
  <si>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</si>
  <si>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</si>
  <si>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</si>
  <si>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</si>
  <si>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</si>
  <si>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</si>
  <si>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</si>
  <si>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</si>
  <si>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</si>
  <si>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</si>
  <si>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</si>
  <si>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</si>
  <si>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</si>
  <si>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</si>
  <si>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</si>
  <si>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</si>
  <si>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</si>
  <si>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</si>
  <si>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</si>
  <si>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</si>
  <si>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</si>
  <si>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</si>
  <si>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</si>
  <si>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</si>
  <si>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</si>
  <si>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</si>
  <si>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</si>
  <si>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</si>
  <si>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</si>
  <si>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</si>
  <si>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</si>
  <si>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</si>
  <si>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</si>
  <si>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</si>
  <si>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</si>
  <si>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</si>
  <si>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</si>
  <si>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</si>
  <si>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</si>
  <si>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</si>
  <si>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</si>
  <si>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</si>
  <si>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</si>
  <si>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</si>
  <si>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</si>
  <si>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</si>
  <si>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</si>
  <si>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</si>
  <si>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</si>
  <si>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</si>
  <si>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</si>
  <si>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</si>
  <si>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</si>
  <si>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</si>
  <si>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</si>
  <si>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</si>
  <si>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</si>
  <si>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</si>
  <si>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</si>
  <si>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</si>
  <si>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</si>
  <si>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</si>
  <si>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</si>
  <si>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</si>
  <si>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</si>
  <si>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</si>
  <si>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</si>
  <si>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</si>
  <si>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</si>
  <si>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</si>
  <si>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</si>
  <si>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</si>
  <si>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</si>
  <si>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</si>
  <si>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</si>
  <si>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</si>
  <si>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</si>
  <si>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</si>
  <si>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</si>
  <si>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</si>
  <si>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</si>
  <si>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</si>
  <si>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</si>
  <si>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</si>
  <si>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</si>
  <si>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</si>
  <si>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</si>
  <si>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</si>
  <si>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</si>
  <si>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</si>
  <si>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</si>
  <si>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</si>
  <si>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</si>
  <si>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</si>
  <si>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</si>
  <si>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</si>
  <si>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</si>
  <si>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</si>
  <si>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</si>
  <si>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</si>
  <si>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</si>
  <si>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</si>
  <si>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</si>
  <si>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</si>
  <si>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</si>
  <si>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</si>
  <si>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</si>
  <si>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</si>
  <si>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</si>
  <si>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</si>
  <si>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</si>
  <si>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</si>
  <si>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</si>
  <si>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</si>
  <si>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</si>
  <si>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</si>
  <si>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</si>
  <si>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</si>
  <si>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</si>
  <si>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</si>
  <si>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</si>
  <si>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</si>
  <si>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</si>
  <si>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</si>
  <si>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</si>
  <si>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</si>
  <si>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</si>
  <si>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</si>
  <si>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</si>
  <si>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</si>
  <si>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</si>
  <si>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</si>
  <si>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</si>
  <si>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</si>
  <si>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</si>
  <si>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</si>
  <si>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</si>
  <si>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</si>
  <si>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</si>
  <si>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</si>
  <si>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</si>
  <si>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</si>
  <si>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</si>
  <si>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</si>
  <si>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</si>
  <si>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</si>
  <si>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</si>
  <si>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</si>
  <si>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</si>
  <si>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</si>
  <si>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</si>
  <si>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</si>
  <si>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</si>
  <si>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</si>
  <si>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</si>
  <si>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</si>
  <si>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</si>
  <si>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</si>
  <si>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</si>
  <si>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</si>
  <si>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</si>
  <si>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</si>
  <si>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</si>
  <si>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</si>
  <si>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</si>
  <si>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</si>
  <si>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</si>
  <si>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</si>
  <si>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</si>
  <si>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</si>
  <si>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</si>
  <si>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</si>
  <si>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</si>
  <si>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</si>
  <si>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</si>
  <si>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</si>
  <si>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</si>
  <si>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</si>
  <si>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</si>
  <si>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</si>
  <si>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</si>
  <si>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</si>
  <si>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</si>
  <si>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</si>
  <si>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</si>
  <si>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</si>
  <si>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</si>
  <si>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</si>
  <si>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</si>
  <si>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</si>
  <si>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</si>
  <si>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</si>
  <si>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</si>
  <si>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</si>
  <si>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</si>
  <si>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</si>
  <si>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</si>
  <si>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</si>
  <si>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</si>
  <si>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</si>
  <si>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</si>
  <si>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</si>
  <si>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</si>
  <si>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</si>
  <si>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</si>
  <si>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</si>
  <si>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</si>
  <si>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</si>
  <si>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</si>
  <si>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</si>
  <si>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</si>
  <si>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</si>
  <si>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</si>
  <si>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</si>
  <si>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</si>
  <si>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</si>
  <si>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</si>
  <si>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</si>
  <si>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</si>
  <si>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</si>
  <si>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</si>
  <si>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</si>
  <si>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</si>
  <si>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</si>
  <si>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</si>
  <si>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</si>
  <si>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</si>
  <si>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</si>
  <si>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</si>
  <si>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</si>
  <si>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</si>
  <si>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</si>
  <si>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</si>
  <si>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</si>
  <si>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</si>
  <si>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</si>
  <si>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</si>
  <si>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</si>
  <si>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</si>
  <si>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</si>
  <si>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</si>
  <si>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</si>
  <si>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</si>
  <si>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</si>
  <si>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</si>
  <si>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</si>
  <si>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</si>
  <si>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</si>
  <si>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</si>
  <si>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</si>
  <si>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</si>
  <si>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</si>
  <si>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</si>
  <si>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</si>
  <si>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</si>
  <si>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</si>
  <si>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</si>
  <si>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</si>
  <si>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</si>
  <si>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</si>
  <si>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</si>
  <si>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</si>
  <si>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</si>
  <si>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</si>
  <si>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</si>
  <si>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</si>
  <si>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</si>
  <si>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</si>
  <si>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</si>
  <si>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</si>
  <si>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</si>
  <si>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</si>
  <si>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</si>
  <si>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</si>
  <si>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</si>
  <si>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</si>
  <si>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</si>
  <si>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</si>
  <si>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</si>
  <si>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</si>
  <si>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</si>
  <si>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</si>
  <si>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</si>
  <si>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</si>
  <si>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</si>
  <si>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</si>
  <si>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</si>
  <si>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</si>
  <si>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</si>
  <si>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</si>
  <si>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</si>
  <si>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</si>
  <si>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</si>
  <si>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</si>
  <si>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</si>
  <si>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</si>
  <si>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</si>
  <si>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</si>
  <si>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</si>
  <si>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</si>
  <si>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</si>
  <si>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</si>
  <si>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</si>
  <si>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</si>
  <si>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</si>
  <si>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</si>
  <si>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</si>
  <si>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</si>
  <si>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</si>
  <si>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</si>
  <si>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</si>
  <si>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</si>
  <si>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</si>
  <si>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</si>
  <si>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</si>
  <si>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</si>
  <si>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</si>
  <si>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</si>
  <si>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</si>
  <si>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</si>
  <si>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</si>
  <si>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</si>
  <si>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</si>
  <si>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</si>
  <si>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</si>
  <si>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</si>
  <si>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</si>
  <si>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</si>
  <si>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</si>
  <si>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</si>
  <si>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</si>
  <si>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</si>
  <si>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</si>
  <si>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</si>
  <si>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</si>
  <si>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</si>
  <si>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</si>
  <si>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</si>
  <si>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</si>
  <si>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</si>
  <si>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</si>
  <si>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</si>
  <si>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</si>
  <si>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</si>
  <si>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</si>
  <si>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</si>
  <si>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</si>
  <si>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</si>
  <si>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</si>
  <si>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</si>
  <si>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</si>
  <si>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</si>
  <si>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</si>
  <si>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</si>
  <si>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</si>
  <si>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</si>
  <si>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</si>
  <si>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</si>
  <si>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</si>
  <si>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</si>
  <si>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</si>
  <si>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</si>
  <si>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</si>
  <si>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</si>
  <si>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</si>
  <si>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</si>
  <si>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</si>
  <si>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</si>
  <si>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</si>
  <si>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</si>
  <si>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</si>
  <si>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</si>
  <si>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</si>
  <si>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</si>
  <si>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</si>
  <si>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</si>
  <si>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</si>
  <si>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</si>
  <si>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</si>
  <si>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</si>
  <si>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</si>
  <si>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</si>
  <si>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</si>
  <si>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</si>
  <si>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</si>
  <si>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</si>
  <si>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</si>
  <si>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</si>
  <si>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</si>
  <si>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</si>
  <si>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</si>
  <si>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</si>
  <si>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</si>
  <si>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</si>
  <si>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</si>
  <si>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</si>
  <si>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</si>
  <si>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</si>
  <si>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</si>
  <si>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</si>
  <si>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</si>
  <si>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</si>
  <si>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</si>
  <si>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</si>
  <si>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</si>
  <si>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</si>
  <si>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</si>
  <si>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</si>
  <si>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</si>
  <si>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</si>
  <si>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</si>
  <si>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</si>
  <si>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</si>
  <si>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</si>
  <si>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</si>
  <si>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</si>
  <si>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</si>
  <si>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</si>
  <si>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</si>
  <si>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</si>
  <si>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</si>
  <si>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</si>
  <si>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</si>
  <si>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</si>
  <si>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</si>
  <si>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</si>
  <si>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</si>
  <si>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</si>
  <si>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</si>
  <si>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</si>
  <si>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</si>
  <si>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</si>
  <si>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</si>
  <si>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</si>
  <si>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</si>
  <si>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</si>
  <si>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</si>
  <si>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</si>
  <si>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</si>
  <si>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</si>
  <si>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</si>
  <si>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</si>
  <si>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</si>
  <si>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</si>
  <si>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</si>
  <si>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</si>
  <si>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</si>
  <si>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</si>
  <si>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</si>
  <si>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</si>
  <si>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</si>
  <si>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</si>
  <si>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</si>
  <si>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</si>
  <si>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</si>
  <si>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</si>
  <si>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</si>
  <si>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</si>
  <si>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</si>
  <si>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</si>
  <si>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</si>
  <si>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</si>
  <si>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</si>
  <si>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</si>
  <si>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</si>
  <si>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</si>
  <si>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</si>
  <si>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</si>
  <si>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</si>
  <si>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</si>
  <si>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</si>
  <si>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</si>
  <si>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</si>
  <si>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</si>
  <si>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</si>
  <si>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</si>
  <si>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</si>
  <si>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</si>
  <si>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</si>
  <si>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</si>
  <si>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</si>
  <si>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</si>
  <si>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</si>
  <si>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</si>
  <si>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</si>
  <si>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</si>
  <si>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</si>
  <si>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</si>
  <si>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</si>
  <si>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</si>
  <si>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</si>
  <si>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</si>
  <si>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</si>
  <si>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</si>
  <si>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</si>
  <si>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</si>
  <si>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</si>
  <si>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</si>
  <si>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</si>
  <si>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</si>
  <si>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</si>
  <si>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</si>
  <si>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</si>
  <si>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</si>
  <si>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</si>
  <si>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</si>
  <si>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</si>
  <si>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</si>
  <si>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</si>
  <si>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</si>
  <si>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</si>
  <si>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</si>
  <si>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</si>
  <si>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</si>
  <si>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</si>
  <si>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</si>
  <si>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</si>
  <si>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</si>
  <si>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</si>
  <si>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</si>
  <si>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</si>
  <si>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</si>
  <si>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</si>
  <si>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</si>
  <si>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</si>
  <si>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</si>
  <si>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</si>
  <si>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</si>
  <si>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</si>
  <si>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</si>
  <si>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</si>
  <si>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</si>
  <si>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</si>
  <si>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</si>
  <si>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</si>
  <si>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</si>
  <si>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</si>
  <si>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</si>
  <si>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</si>
  <si>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</si>
  <si>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</si>
  <si>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</si>
  <si>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</si>
  <si>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</si>
  <si>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</si>
  <si>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</si>
  <si>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</si>
  <si>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</si>
  <si>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</si>
  <si>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</si>
  <si>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</si>
  <si>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</si>
  <si>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</si>
  <si>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</si>
  <si>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</si>
  <si>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</si>
  <si>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</si>
  <si>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</si>
  <si>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</si>
  <si>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</si>
  <si>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</si>
  <si>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</si>
  <si>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</si>
  <si>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</si>
  <si>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</si>
  <si>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</si>
  <si>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</si>
  <si>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</si>
  <si>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</si>
  <si>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</si>
  <si>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</si>
  <si>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</si>
  <si>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</si>
  <si>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</si>
  <si>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</si>
  <si>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</si>
  <si>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</si>
  <si>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</si>
  <si>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</si>
  <si>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</si>
  <si>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</si>
  <si>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</si>
  <si>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</si>
  <si>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</si>
  <si>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</si>
  <si>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</si>
  <si>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</si>
  <si>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</si>
  <si>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</si>
  <si>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</si>
  <si>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</si>
  <si>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</si>
  <si>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</si>
  <si>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</si>
  <si>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</si>
  <si>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</si>
  <si>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</si>
  <si>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</si>
  <si>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</si>
  <si>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</si>
  <si>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</si>
  <si>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</si>
  <si>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</si>
  <si>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</si>
  <si>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</si>
  <si>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</si>
  <si>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</si>
  <si>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</si>
  <si>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</si>
  <si>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</si>
  <si>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</si>
  <si>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</si>
  <si>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</si>
  <si>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</si>
  <si>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</si>
  <si>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</si>
  <si>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</si>
  <si>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</si>
  <si>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</si>
  <si>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</si>
  <si>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</si>
  <si>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</si>
  <si>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</si>
  <si>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</si>
  <si>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</si>
  <si>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</si>
  <si>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</si>
  <si>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</si>
  <si>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</si>
  <si>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</si>
  <si>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</si>
  <si>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</si>
  <si>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</si>
  <si>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</si>
  <si>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</si>
  <si>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</si>
  <si>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</si>
  <si>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</si>
  <si>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</si>
  <si>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</si>
  <si>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</si>
  <si>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</si>
  <si>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</si>
  <si>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</si>
  <si>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</si>
  <si>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</si>
  <si>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</si>
  <si>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</si>
  <si>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</si>
  <si>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</si>
  <si>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</si>
  <si>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</si>
  <si>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</si>
  <si>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</si>
  <si>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</si>
  <si>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</si>
  <si>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</si>
  <si>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</si>
  <si>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</si>
  <si>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</si>
  <si>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</si>
  <si>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</si>
  <si>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</si>
  <si>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</si>
  <si>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</si>
  <si>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</si>
  <si>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</si>
  <si>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</si>
  <si>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</si>
  <si>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</si>
  <si>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</si>
  <si>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</si>
  <si>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</si>
  <si>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</si>
  <si>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</si>
  <si>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</si>
  <si>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</si>
  <si>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</si>
  <si>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</si>
  <si>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</si>
  <si>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</si>
  <si>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</si>
  <si>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</si>
  <si>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</si>
  <si>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</si>
  <si>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</si>
  <si>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</si>
  <si>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</si>
  <si>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</si>
  <si>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</si>
  <si>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</si>
  <si>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</si>
  <si>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</si>
  <si>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</si>
  <si>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</si>
  <si>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</si>
  <si>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</si>
  <si>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</si>
  <si>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</si>
  <si>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</si>
  <si>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</si>
  <si>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</si>
  <si>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</si>
  <si>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</si>
  <si>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</si>
  <si>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</si>
  <si>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</si>
  <si>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</si>
  <si>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</si>
  <si>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</si>
  <si>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</si>
  <si>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</si>
  <si>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</si>
  <si>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</si>
  <si>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</si>
  <si>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</si>
  <si>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</si>
  <si>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</si>
  <si>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</si>
  <si>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</si>
  <si>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</si>
  <si>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</si>
  <si>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</si>
  <si>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</si>
  <si>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</si>
  <si>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</si>
  <si>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</si>
  <si>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</si>
  <si>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</si>
  <si>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</si>
  <si>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</si>
  <si>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</si>
  <si>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</si>
  <si>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</si>
  <si>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</si>
  <si>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</si>
  <si>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</si>
  <si>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</si>
  <si>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</si>
  <si>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</si>
  <si>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</si>
  <si>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</si>
  <si>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</si>
  <si>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</si>
  <si>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</si>
  <si>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</si>
  <si>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</si>
  <si>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</si>
  <si>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</si>
  <si>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</si>
  <si>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</si>
  <si>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</si>
  <si>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</si>
  <si>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</si>
  <si>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</si>
  <si>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</si>
  <si>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</si>
  <si>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</si>
  <si>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</si>
  <si>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</si>
  <si>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</si>
  <si>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</si>
  <si>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</si>
  <si>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</si>
  <si>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</si>
  <si>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</si>
  <si>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</si>
  <si>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</si>
  <si>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</si>
  <si>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</si>
  <si>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</si>
  <si>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</si>
  <si>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</si>
  <si>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</si>
  <si>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</si>
  <si>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</si>
  <si>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</si>
  <si>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</si>
  <si>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</si>
  <si>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</si>
  <si>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</si>
  <si>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</si>
  <si>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</si>
  <si>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</si>
  <si>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</si>
  <si>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</si>
  <si>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</si>
  <si>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</si>
  <si>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</si>
  <si>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</si>
  <si>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</si>
  <si>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</si>
  <si>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</si>
  <si>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</si>
  <si>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</si>
  <si>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</si>
  <si>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</si>
  <si>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</si>
  <si>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</si>
  <si>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</si>
  <si>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</si>
  <si>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</si>
  <si>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</si>
  <si>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</si>
  <si>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</si>
  <si>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</si>
  <si>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</si>
  <si>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</si>
  <si>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</si>
  <si>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</si>
  <si>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</si>
  <si>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</si>
  <si>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</si>
  <si>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</si>
  <si>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</si>
  <si>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</si>
  <si>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</si>
  <si>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</si>
  <si>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</si>
  <si>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</si>
  <si>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</si>
  <si>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</si>
  <si>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</si>
  <si>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</si>
  <si>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</si>
  <si>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</si>
  <si>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</si>
  <si>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</si>
  <si>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</si>
  <si>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</si>
  <si>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</si>
  <si>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</si>
  <si>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</si>
  <si>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</si>
  <si>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</si>
  <si>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</si>
  <si>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</si>
  <si>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</si>
  <si>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</si>
  <si>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</si>
  <si>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</si>
  <si>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</si>
  <si>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</si>
  <si>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</si>
  <si>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</si>
  <si>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</si>
  <si>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</si>
  <si>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</si>
  <si>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</si>
  <si>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</si>
  <si>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</si>
  <si>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</si>
  <si>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</si>
  <si>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</si>
  <si>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</si>
  <si>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</si>
  <si>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</si>
  <si>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</si>
  <si>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</si>
  <si>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</si>
  <si>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</si>
  <si>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</si>
  <si>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</si>
  <si>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</si>
  <si>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</si>
  <si>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</si>
  <si>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</si>
  <si>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</si>
  <si>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</si>
  <si>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</si>
  <si>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</si>
  <si>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</si>
  <si>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</si>
  <si>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</si>
  <si>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</si>
  <si>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</si>
  <si>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</si>
  <si>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</si>
  <si>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</si>
  <si>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</si>
  <si>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</si>
  <si>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</si>
  <si>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</si>
  <si>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</si>
  <si>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</si>
  <si>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</si>
  <si>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</si>
  <si>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</si>
  <si>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</si>
  <si>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</si>
  <si>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</si>
  <si>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</si>
  <si>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</si>
  <si>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</si>
  <si>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</si>
  <si>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</si>
  <si>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</si>
  <si>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</si>
  <si>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</si>
  <si>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</si>
  <si>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</si>
  <si>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</si>
  <si>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</si>
  <si>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</si>
  <si>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</si>
  <si>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</si>
  <si>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</si>
  <si>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</si>
  <si>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</si>
  <si>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</si>
  <si>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</si>
  <si>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</si>
  <si>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</si>
  <si>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</si>
  <si>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</si>
  <si>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</si>
  <si>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</si>
  <si>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</si>
  <si>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</si>
  <si>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</si>
  <si>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</si>
  <si>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</si>
  <si>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</si>
  <si>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</si>
  <si>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</si>
  <si>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</si>
  <si>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</si>
  <si>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</si>
  <si>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</si>
  <si>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</si>
  <si>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</si>
  <si>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</si>
  <si>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</si>
  <si>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</si>
  <si>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</si>
  <si>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</si>
  <si>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</si>
  <si>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</si>
  <si>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</si>
  <si>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</si>
  <si>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</si>
  <si>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</si>
  <si>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</si>
  <si>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</si>
  <si>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</si>
  <si>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</si>
  <si>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</si>
  <si>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</si>
  <si>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</si>
  <si>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</si>
  <si>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</si>
  <si>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</si>
  <si>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</si>
  <si>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</si>
  <si>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</si>
  <si>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</si>
  <si>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</si>
  <si>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</si>
  <si>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</si>
  <si>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</si>
  <si>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</si>
  <si>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</si>
  <si>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</si>
  <si>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</si>
  <si>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</si>
  <si>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</si>
  <si>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</si>
  <si>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</si>
  <si>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</si>
  <si>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</si>
  <si>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</si>
  <si>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</si>
  <si>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</si>
  <si>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</si>
  <si>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</si>
  <si>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</si>
  <si>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</si>
  <si>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</si>
  <si>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</si>
  <si>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</si>
  <si>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</si>
  <si>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</si>
  <si>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</si>
  <si>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</si>
  <si>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</si>
  <si>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</si>
  <si>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</si>
  <si>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</si>
  <si>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</si>
  <si>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</si>
  <si>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</si>
  <si>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</si>
  <si>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</si>
  <si>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</si>
  <si>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</si>
  <si>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</si>
  <si>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</si>
  <si>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</si>
  <si>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</si>
  <si>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</si>
  <si>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</si>
  <si>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</si>
  <si>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</si>
  <si>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</si>
  <si>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</si>
  <si>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</si>
  <si>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</si>
  <si>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</si>
  <si>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</si>
  <si>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</si>
  <si>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</si>
  <si>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</si>
  <si>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</si>
  <si>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</si>
  <si>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</si>
  <si>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</si>
  <si>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</si>
  <si>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</si>
  <si>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</si>
  <si>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</si>
  <si>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</si>
  <si>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</si>
  <si>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</si>
  <si>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</si>
  <si>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</si>
  <si>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</si>
  <si>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</si>
  <si>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</si>
  <si>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</si>
  <si>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</si>
  <si>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</si>
  <si>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</si>
  <si>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</si>
  <si>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</si>
  <si>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</si>
  <si>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</si>
  <si>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</si>
  <si>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</si>
  <si>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</si>
  <si>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</si>
  <si>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</si>
  <si>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</si>
  <si>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</si>
  <si>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</si>
  <si>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</si>
  <si>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</si>
  <si>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</si>
  <si>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</si>
  <si>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</si>
  <si>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</si>
  <si>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</si>
  <si>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</si>
  <si>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</si>
  <si>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</si>
  <si>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</si>
  <si>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</si>
  <si>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</si>
  <si>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</si>
  <si>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</si>
  <si>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</si>
  <si>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</si>
  <si>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</si>
  <si>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</si>
  <si>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</si>
  <si>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</si>
  <si>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</si>
  <si>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</si>
  <si>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</si>
  <si>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</si>
  <si>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</si>
  <si>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</si>
  <si>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</si>
  <si>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</si>
  <si>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</si>
  <si>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</si>
  <si>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</si>
  <si>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</si>
  <si>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</si>
  <si>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</si>
  <si>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</si>
  <si>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</si>
  <si>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</si>
  <si>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</si>
  <si>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</si>
  <si>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</si>
  <si>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</si>
  <si>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</si>
  <si>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</si>
  <si>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</si>
  <si>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</si>
  <si>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</si>
  <si>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</si>
  <si>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</si>
  <si>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</si>
  <si>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</si>
  <si>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</si>
  <si>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</si>
  <si>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</si>
  <si>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</si>
  <si>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</si>
  <si>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</si>
  <si>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</si>
  <si>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</si>
  <si>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</si>
  <si>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</si>
  <si>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</si>
  <si>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</si>
  <si>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</si>
  <si>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</si>
  <si>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</si>
  <si>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</si>
  <si>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</si>
  <si>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</si>
  <si>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</si>
  <si>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</si>
  <si>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</si>
  <si>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</si>
  <si>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</si>
  <si>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</si>
  <si>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</si>
  <si>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</si>
  <si>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</si>
  <si>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</si>
  <si>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</si>
  <si>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</si>
  <si>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</si>
  <si>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</si>
  <si>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</si>
  <si>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</si>
  <si>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</si>
  <si>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</si>
  <si>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</si>
  <si>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</si>
  <si>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</si>
  <si>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</si>
  <si>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</si>
  <si>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</si>
  <si>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</si>
  <si>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</si>
  <si>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</si>
  <si>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</si>
  <si>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</si>
  <si>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</si>
  <si>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</si>
  <si>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</si>
  <si>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</si>
  <si>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</si>
  <si>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</si>
  <si>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</si>
  <si>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</si>
  <si>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</si>
  <si>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</si>
  <si>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</si>
  <si>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</si>
  <si>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</si>
  <si>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</si>
  <si>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</si>
  <si>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</si>
  <si>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</si>
  <si>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</si>
  <si>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</si>
  <si>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</si>
  <si>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</si>
  <si>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</si>
  <si>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</si>
  <si>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</si>
  <si>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</si>
  <si>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</si>
  <si>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</si>
  <si>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</si>
  <si>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</si>
  <si>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</si>
  <si>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</si>
  <si>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</si>
  <si>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</si>
  <si>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</si>
  <si>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</si>
  <si>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</si>
  <si>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</si>
  <si>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</si>
  <si>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</si>
  <si>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</si>
  <si>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</si>
  <si>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</si>
  <si>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</si>
  <si>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</si>
  <si>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</si>
  <si>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</si>
  <si>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</si>
  <si>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</si>
  <si>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</si>
  <si>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</si>
  <si>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</si>
  <si>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</si>
  <si>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</si>
  <si>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</si>
  <si>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</si>
  <si>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</si>
  <si>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</si>
  <si>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</si>
  <si>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</si>
  <si>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</si>
  <si>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</si>
  <si>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</si>
  <si>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</si>
  <si>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</si>
  <si>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</si>
  <si>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</si>
  <si>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</si>
  <si>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</si>
  <si>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</si>
  <si>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</si>
  <si>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</si>
  <si>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</si>
  <si>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</si>
  <si>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</si>
  <si>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</si>
  <si>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</si>
  <si>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</si>
  <si>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</si>
  <si>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</si>
  <si>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</si>
  <si>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</si>
  <si>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</si>
  <si>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</si>
  <si>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</si>
  <si>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</si>
  <si>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</si>
  <si>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</si>
  <si>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</si>
  <si>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</si>
  <si>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</si>
  <si>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</si>
  <si>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</si>
  <si>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</si>
  <si>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</si>
  <si>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</si>
  <si>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</si>
  <si>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</si>
  <si>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</si>
  <si>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</si>
  <si>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</si>
  <si>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</si>
  <si>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</si>
  <si>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</si>
  <si>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</si>
  <si>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</si>
  <si>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</si>
  <si>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</si>
  <si>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</si>
  <si>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</si>
  <si>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</si>
  <si>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</si>
  <si>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</si>
  <si>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</si>
  <si>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</si>
  <si>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</si>
  <si>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</si>
  <si>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</si>
  <si>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</si>
  <si>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</si>
  <si>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</si>
  <si>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</si>
  <si>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</si>
  <si>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</si>
  <si>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</si>
  <si>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</si>
  <si>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</si>
  <si>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</si>
  <si>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</si>
  <si>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</si>
  <si>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</si>
  <si>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</si>
  <si>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</si>
  <si>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</si>
  <si>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</si>
  <si>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</si>
  <si>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</si>
  <si>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</si>
  <si>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</si>
  <si>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</si>
  <si>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</si>
  <si>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</si>
  <si>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</si>
  <si>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</si>
  <si>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</si>
  <si>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</si>
  <si>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</si>
  <si>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</si>
  <si>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</si>
  <si>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</si>
  <si>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</si>
  <si>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</si>
  <si>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</si>
  <si>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</si>
  <si>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</si>
  <si>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</si>
  <si>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</si>
  <si>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</si>
  <si>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</si>
  <si>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</si>
  <si>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</si>
  <si>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</si>
  <si>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</si>
  <si>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</si>
  <si>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</si>
  <si>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</si>
  <si>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</si>
  <si>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</si>
  <si>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</si>
  <si>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</si>
  <si>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</si>
  <si>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</si>
  <si>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</si>
  <si>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</si>
  <si>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</si>
  <si>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</si>
  <si>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</si>
  <si>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</si>
  <si>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</si>
  <si>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</si>
  <si>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</si>
  <si>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</si>
  <si>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</si>
  <si>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</si>
  <si>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</si>
  <si>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</si>
  <si>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</si>
  <si>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</si>
  <si>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</si>
  <si>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</si>
  <si>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</si>
  <si>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</si>
  <si>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</si>
  <si>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</si>
  <si>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</si>
  <si>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</si>
  <si>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</si>
  <si>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</si>
  <si>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</si>
  <si>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</si>
  <si>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</si>
  <si>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</si>
  <si>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</si>
  <si>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</si>
  <si>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</si>
  <si>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</si>
  <si>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</si>
  <si>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</si>
  <si>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</si>
  <si>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</si>
  <si>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</si>
  <si>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</si>
  <si>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</si>
  <si>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</si>
  <si>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</si>
  <si>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</si>
  <si>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</si>
  <si>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</si>
  <si>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</si>
  <si>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</si>
  <si>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</si>
  <si>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</si>
  <si>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</si>
  <si>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</si>
  <si>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</si>
  <si>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</si>
  <si>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</si>
  <si>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</si>
  <si>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</si>
  <si>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</si>
  <si>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</si>
  <si>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</si>
  <si>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</si>
  <si>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</si>
  <si>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</si>
  <si>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</si>
  <si>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</si>
  <si>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</si>
  <si>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</si>
  <si>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</si>
  <si>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</si>
  <si>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</si>
  <si>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</si>
  <si>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</si>
  <si>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</si>
  <si>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</si>
  <si>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</si>
  <si>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</si>
  <si>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</si>
  <si>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</si>
  <si>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</si>
  <si>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</si>
  <si>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</si>
  <si>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</si>
  <si>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</si>
  <si>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</si>
  <si>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</si>
  <si>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</si>
  <si>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</si>
  <si>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</si>
  <si>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</si>
  <si>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</si>
  <si>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</si>
  <si>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</si>
  <si>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</si>
  <si>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</si>
  <si>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</si>
  <si>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</si>
  <si>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</si>
  <si>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</si>
  <si>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</si>
  <si>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</si>
  <si>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</si>
  <si>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</si>
  <si>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</si>
  <si>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</si>
  <si>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</si>
  <si>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</si>
  <si>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</si>
  <si>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</si>
  <si>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</si>
  <si>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</si>
  <si>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</si>
  <si>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</si>
  <si>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</si>
  <si>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</si>
  <si>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</si>
  <si>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</si>
  <si>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</si>
  <si>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</si>
  <si>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</si>
  <si>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</si>
  <si>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</si>
  <si>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</si>
  <si>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</si>
  <si>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</si>
  <si>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</si>
  <si>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</si>
  <si>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</si>
  <si>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</si>
  <si>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</si>
  <si>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</si>
  <si>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</si>
  <si>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</si>
  <si>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</si>
  <si>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</si>
  <si>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</si>
  <si>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</si>
  <si>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</si>
  <si>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</si>
  <si>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</si>
  <si>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</si>
  <si>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</si>
  <si>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</si>
  <si>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</si>
  <si>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</si>
  <si>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</si>
  <si>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</si>
  <si>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</si>
  <si>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</si>
  <si>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</si>
  <si>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</si>
  <si>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</si>
  <si>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</si>
  <si>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</si>
  <si>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</si>
  <si>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</si>
  <si>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</si>
  <si>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</si>
  <si>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</si>
  <si>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</si>
  <si>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</si>
  <si>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</si>
  <si>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</si>
  <si>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</si>
  <si>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</si>
  <si>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</si>
  <si>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</si>
  <si>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</si>
  <si>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</si>
  <si>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</si>
  <si>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</si>
  <si>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</si>
  <si>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</si>
  <si>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</si>
  <si>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</si>
  <si>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</si>
  <si>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</si>
  <si>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</si>
  <si>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</si>
  <si>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</si>
  <si>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</si>
  <si>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</si>
  <si>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</si>
  <si>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</si>
  <si>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</si>
  <si>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</si>
  <si>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</si>
  <si>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</si>
  <si>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</si>
  <si>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</si>
  <si>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</si>
  <si>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</si>
  <si>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</si>
  <si>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</si>
  <si>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</si>
  <si>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</si>
  <si>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</si>
  <si>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</si>
  <si>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</si>
  <si>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</si>
  <si>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</si>
  <si>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</si>
  <si>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</si>
  <si>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</si>
  <si>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</si>
  <si>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</si>
  <si>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</si>
  <si>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</si>
  <si>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</si>
  <si>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</si>
  <si>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</si>
  <si>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</si>
  <si>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</si>
  <si>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</si>
  <si>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</si>
  <si>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</si>
  <si>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</si>
  <si>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</si>
  <si>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</si>
  <si>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</si>
  <si>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</si>
  <si>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</si>
  <si>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</si>
  <si>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</si>
  <si>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</si>
  <si>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</si>
  <si>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</si>
  <si>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</si>
  <si>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</si>
  <si>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</si>
  <si>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</si>
  <si>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</si>
  <si>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</si>
  <si>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</si>
  <si>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</si>
  <si>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</si>
  <si>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</si>
  <si>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</si>
  <si>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</si>
  <si>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</si>
  <si>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</si>
  <si>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</si>
  <si>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</si>
  <si>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</si>
  <si>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</si>
  <si>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</si>
  <si>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</si>
  <si>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</si>
  <si>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</si>
  <si>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</si>
  <si>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</si>
  <si>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</si>
  <si>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</si>
  <si>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</si>
  <si>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</si>
  <si>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</si>
  <si>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</si>
  <si>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</si>
  <si>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</si>
  <si>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</si>
  <si>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</si>
  <si>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</si>
  <si>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</si>
  <si>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</si>
  <si>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</si>
  <si>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</si>
  <si>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</si>
  <si>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</si>
  <si>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</si>
  <si>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</si>
  <si>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</si>
  <si>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</si>
  <si>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</si>
  <si>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</si>
  <si>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</si>
  <si>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</si>
  <si>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</si>
  <si>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</si>
  <si>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</si>
  <si>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</si>
  <si>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</si>
  <si>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</si>
  <si>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</si>
  <si>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</si>
  <si>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</si>
  <si>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</si>
  <si>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</si>
  <si>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</si>
  <si>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</si>
  <si>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</si>
  <si>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</si>
  <si>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</si>
  <si>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</si>
  <si>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</si>
  <si>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</si>
  <si>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</si>
  <si>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</si>
  <si>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</si>
  <si>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</si>
  <si>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</si>
  <si>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</si>
  <si>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</si>
  <si>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</si>
  <si>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</si>
  <si>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</si>
  <si>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</si>
  <si>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</si>
  <si>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</si>
  <si>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</si>
  <si>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</si>
  <si>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</si>
  <si>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</si>
  <si>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</si>
  <si>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</si>
  <si>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</si>
  <si>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</si>
  <si>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</si>
  <si>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</si>
  <si>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</si>
  <si>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</si>
  <si>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</si>
  <si>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</si>
  <si>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</si>
  <si>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</si>
  <si>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</si>
  <si>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</si>
  <si>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</si>
  <si>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</si>
  <si>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</si>
  <si>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</si>
  <si>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</si>
  <si>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</si>
  <si>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</si>
  <si>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</si>
  <si>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</si>
  <si>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</si>
  <si>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</si>
  <si>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</si>
  <si>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</si>
  <si>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</si>
  <si>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</si>
  <si>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</si>
  <si>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</si>
  <si>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</si>
  <si>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</si>
  <si>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</si>
  <si>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</si>
  <si>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</si>
  <si>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</si>
  <si>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</si>
  <si>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</si>
  <si>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</si>
  <si>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</si>
  <si>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</si>
  <si>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</si>
  <si>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</si>
  <si>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</si>
  <si>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</si>
  <si>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</si>
  <si>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</si>
  <si>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</si>
  <si>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</si>
  <si>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</si>
  <si>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</si>
  <si>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</si>
  <si>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</si>
  <si>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</si>
  <si>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</si>
  <si>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</si>
  <si>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</si>
  <si>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</si>
  <si>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</si>
  <si>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</si>
  <si>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</si>
  <si>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</si>
  <si>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</si>
  <si>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</si>
  <si>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</si>
  <si>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</si>
  <si>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</si>
  <si>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</si>
  <si>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</si>
  <si>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</si>
  <si>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</si>
  <si>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</si>
  <si>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</si>
  <si>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</si>
  <si>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</si>
  <si>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</si>
  <si>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</si>
  <si>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</si>
  <si>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</si>
  <si>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</si>
  <si>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</si>
  <si>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</si>
  <si>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</si>
  <si>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</si>
  <si>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</si>
  <si>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</si>
  <si>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</si>
  <si>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</si>
  <si>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</si>
  <si>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</si>
  <si>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</si>
  <si>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</si>
  <si>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</si>
  <si>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</si>
  <si>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</si>
  <si>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</si>
  <si>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</si>
  <si>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</si>
  <si>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</si>
  <si>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</si>
  <si>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</si>
  <si>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</si>
  <si>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</si>
  <si>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</si>
  <si>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</si>
  <si>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</si>
  <si>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</si>
  <si>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</si>
  <si>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</si>
  <si>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</si>
  <si>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</si>
  <si>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</si>
  <si>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</si>
  <si>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</si>
  <si>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</si>
  <si>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</si>
  <si>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</si>
  <si>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</si>
  <si>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</si>
  <si>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</si>
  <si>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</si>
  <si>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</si>
  <si>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</si>
  <si>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</si>
  <si>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</si>
  <si>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</si>
  <si>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</si>
  <si>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</si>
  <si>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</si>
  <si>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</si>
  <si>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</si>
  <si>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</si>
  <si>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</si>
  <si>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</si>
  <si>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</si>
  <si>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</si>
  <si>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</si>
  <si>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</si>
  <si>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</si>
  <si>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</si>
  <si>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</si>
  <si>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</si>
  <si>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</si>
  <si>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</si>
  <si>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</si>
  <si>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</si>
  <si>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</si>
  <si>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</si>
  <si>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</si>
  <si>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</si>
  <si>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</si>
  <si>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</si>
  <si>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</si>
  <si>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</si>
  <si>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</si>
  <si>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</si>
  <si>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</si>
  <si>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</si>
  <si>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</si>
  <si>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</si>
  <si>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</si>
  <si>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</si>
  <si>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</si>
  <si>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</si>
  <si>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</si>
  <si>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</si>
  <si>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</si>
  <si>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</si>
  <si>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</si>
  <si>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</si>
  <si>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</si>
  <si>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</si>
  <si>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</si>
  <si>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</si>
  <si>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</si>
  <si>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</si>
  <si>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</si>
  <si>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</si>
  <si>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</si>
  <si>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</si>
  <si>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</si>
  <si>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</si>
  <si>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</si>
  <si>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</si>
  <si>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</si>
  <si>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</si>
  <si>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</si>
  <si>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</si>
  <si>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</si>
  <si>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</si>
  <si>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</si>
  <si>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</si>
  <si>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</si>
  <si>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</si>
  <si>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</si>
  <si>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</si>
  <si>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</si>
  <si>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</si>
  <si>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</si>
  <si>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</si>
  <si>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</si>
  <si>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</si>
  <si>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</si>
  <si>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</si>
  <si>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</si>
  <si>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</si>
  <si>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</si>
  <si>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</si>
  <si>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</si>
  <si>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</si>
  <si>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</si>
  <si>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</si>
  <si>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</si>
  <si>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</si>
  <si>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</si>
  <si>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</si>
  <si>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</si>
  <si>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</si>
  <si>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</si>
  <si>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</si>
  <si>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</si>
  <si>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</si>
  <si>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</si>
  <si>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</si>
  <si>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</si>
  <si>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</si>
  <si>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</si>
  <si>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</si>
  <si>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</si>
  <si>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</si>
  <si>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</si>
  <si>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</si>
  <si>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</si>
  <si>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</si>
  <si>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</si>
  <si>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</si>
  <si>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</si>
  <si>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</si>
  <si>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</si>
  <si>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</si>
  <si>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</si>
  <si>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</si>
  <si>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</si>
  <si>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</si>
  <si>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</si>
  <si>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</si>
  <si>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</si>
  <si>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</si>
  <si>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</si>
  <si>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</si>
  <si>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</si>
  <si>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</si>
  <si>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</si>
  <si>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</si>
  <si>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</si>
  <si>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</si>
  <si>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</si>
  <si>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</si>
  <si>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</si>
  <si>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</si>
  <si>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</si>
  <si>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</si>
  <si>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</si>
  <si>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</si>
  <si>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</si>
  <si>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</si>
  <si>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</si>
  <si>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</si>
  <si>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</si>
  <si>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</si>
  <si>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</si>
  <si>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</si>
  <si>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</si>
  <si>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</si>
  <si>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</si>
  <si>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</si>
  <si>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</si>
  <si>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</si>
  <si>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</si>
  <si>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</si>
  <si>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</si>
  <si>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</si>
  <si>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</si>
  <si>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</si>
  <si>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</si>
  <si>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</si>
  <si>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</si>
  <si>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</si>
  <si>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</si>
  <si>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</si>
  <si>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</si>
  <si>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</si>
  <si>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</si>
  <si>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</si>
  <si>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</si>
  <si>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</si>
  <si>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</si>
  <si>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</si>
  <si>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</si>
  <si>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</si>
  <si>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</si>
  <si>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</si>
  <si>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</si>
  <si>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</si>
  <si>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</si>
  <si>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</si>
  <si>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</si>
  <si>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</si>
  <si>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</si>
  <si>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</si>
  <si>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</si>
  <si>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</si>
  <si>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</si>
  <si>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</si>
  <si>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</si>
  <si>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</si>
  <si>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</si>
  <si>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</si>
  <si>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</si>
  <si>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</si>
  <si>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</si>
  <si>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</si>
  <si>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</si>
  <si>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</si>
  <si>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</si>
  <si>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</si>
  <si>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</si>
  <si>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</si>
  <si>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</si>
  <si>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</si>
  <si>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</si>
  <si>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</si>
  <si>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</si>
  <si>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</si>
  <si>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</si>
  <si>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</si>
  <si>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</si>
  <si>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</si>
  <si>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</si>
  <si>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</si>
  <si>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</si>
  <si>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</si>
  <si>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</si>
  <si>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</si>
  <si>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</si>
  <si>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</si>
  <si>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</si>
  <si>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</si>
  <si>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</si>
  <si>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</si>
  <si>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</si>
  <si>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</si>
  <si>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</si>
  <si>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</si>
  <si>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</si>
  <si>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</si>
  <si>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</si>
  <si>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</si>
  <si>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</si>
  <si>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</si>
  <si>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</si>
  <si>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</si>
  <si>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</si>
  <si>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</si>
  <si>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</si>
  <si>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</si>
  <si>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</si>
  <si>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</si>
  <si>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</si>
  <si>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</si>
  <si>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</si>
  <si>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</si>
  <si>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</si>
  <si>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</si>
  <si>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</si>
  <si>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</si>
  <si>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</si>
  <si>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</si>
  <si>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</si>
  <si>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</si>
  <si>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</si>
  <si>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</si>
  <si>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</si>
  <si>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</si>
  <si>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</si>
  <si>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</si>
  <si>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</si>
  <si>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</si>
  <si>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</si>
  <si>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</si>
  <si>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</si>
  <si>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</si>
  <si>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</si>
  <si>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</si>
  <si>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</si>
  <si>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</si>
  <si>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</si>
  <si>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</si>
  <si>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</si>
  <si>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</si>
  <si>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</si>
  <si>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</si>
  <si>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</si>
  <si>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</si>
  <si>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</si>
  <si>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</si>
  <si>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</si>
  <si>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</si>
  <si>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</si>
  <si>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</si>
  <si>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</si>
  <si>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</si>
  <si>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</si>
  <si>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</si>
  <si>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</si>
  <si>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</si>
  <si>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</si>
  <si>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</si>
  <si>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</si>
  <si>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</si>
  <si>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</si>
  <si>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</si>
  <si>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</si>
  <si>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</si>
  <si>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</si>
  <si>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</si>
  <si>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</si>
  <si>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</si>
  <si>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</si>
  <si>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</si>
  <si>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</si>
  <si>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</si>
  <si>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</si>
  <si>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</si>
  <si>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</si>
  <si>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</si>
  <si>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</si>
  <si>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</si>
  <si>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</si>
  <si>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</si>
  <si>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</si>
  <si>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</si>
  <si>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</si>
  <si>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</si>
  <si>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</si>
  <si>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</si>
  <si>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</si>
  <si>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</si>
  <si>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</si>
  <si>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</si>
  <si>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</si>
  <si>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</si>
  <si>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</si>
  <si>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</si>
  <si>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</si>
  <si>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</si>
  <si>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</si>
  <si>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</si>
  <si>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</si>
  <si>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</si>
  <si>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</si>
  <si>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</si>
  <si>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</si>
  <si>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</si>
  <si>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</si>
  <si>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</si>
  <si>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</si>
  <si>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</si>
  <si>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</si>
  <si>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</si>
  <si>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</si>
  <si>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</si>
  <si>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</si>
  <si>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</si>
  <si>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</si>
  <si>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</si>
  <si>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</si>
  <si>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</si>
  <si>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</si>
  <si>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</si>
  <si>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</si>
  <si>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</si>
  <si>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</si>
  <si>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</si>
  <si>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</si>
  <si>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</si>
  <si>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</si>
  <si>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</si>
  <si>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</si>
  <si>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</si>
  <si>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</si>
  <si>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</si>
  <si>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</si>
  <si>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</si>
  <si>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</si>
  <si>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</si>
  <si>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</si>
  <si>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</si>
  <si>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</si>
  <si>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</si>
  <si>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</si>
  <si>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</si>
  <si>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</si>
  <si>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</si>
  <si>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</si>
  <si>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</si>
  <si>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</si>
  <si>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</si>
  <si>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</si>
  <si>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</si>
  <si>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</si>
  <si>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</si>
  <si>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</si>
  <si>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</si>
  <si>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</si>
  <si>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</si>
  <si>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</si>
  <si>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</si>
  <si>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</si>
  <si>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</si>
  <si>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</si>
  <si>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</si>
  <si>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</si>
  <si>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</si>
  <si>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</si>
  <si>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</si>
  <si>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</si>
  <si>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</si>
  <si>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</si>
  <si>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</si>
  <si>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</si>
  <si>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</si>
  <si>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</si>
  <si>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</si>
  <si>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</si>
  <si>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</si>
  <si>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</si>
  <si>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</si>
  <si>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</si>
  <si>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</si>
  <si>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</si>
  <si>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</si>
  <si>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</si>
  <si>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</si>
  <si>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</si>
  <si>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</si>
  <si>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</si>
  <si>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</si>
  <si>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</si>
  <si>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</si>
  <si>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</si>
  <si>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</si>
  <si>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</si>
  <si>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</si>
  <si>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</si>
  <si>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</si>
  <si>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</si>
  <si>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</si>
  <si>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</si>
  <si>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</si>
  <si>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</si>
  <si>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</si>
  <si>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</si>
  <si>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</si>
  <si>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</si>
  <si>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</si>
  <si>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</si>
  <si>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</si>
  <si>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</si>
  <si>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</si>
  <si>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</si>
  <si>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</si>
  <si>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</si>
  <si>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</si>
  <si>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</si>
  <si>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</si>
  <si>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</si>
  <si>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</si>
  <si>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</si>
  <si>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</si>
  <si>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</si>
  <si>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</si>
  <si>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</si>
  <si>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</si>
  <si>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</si>
  <si>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</si>
  <si>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</si>
  <si>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</si>
  <si>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</si>
  <si>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</si>
  <si>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</si>
  <si>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</si>
  <si>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</si>
  <si>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</si>
  <si>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</si>
  <si>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</si>
  <si>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</si>
  <si>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</si>
  <si>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</si>
  <si>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</si>
  <si>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</si>
  <si>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</si>
  <si>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</si>
  <si>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</si>
  <si>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</si>
  <si>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</si>
  <si>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</si>
  <si>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</si>
  <si>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</si>
  <si>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</si>
  <si>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</si>
  <si>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</si>
  <si>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</si>
  <si>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</si>
  <si>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</si>
  <si>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</si>
  <si>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</si>
  <si>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</si>
  <si>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</si>
  <si>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</si>
  <si>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</si>
  <si>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</si>
  <si>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</si>
  <si>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</si>
  <si>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</si>
  <si>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</si>
  <si>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</si>
  <si>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</si>
  <si>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</si>
  <si>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</si>
  <si>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</si>
  <si>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</si>
  <si>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</si>
  <si>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</si>
  <si>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</si>
  <si>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</si>
  <si>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</si>
  <si>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</si>
  <si>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</si>
  <si>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</si>
  <si>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</si>
  <si>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</si>
  <si>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</si>
  <si>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</si>
  <si>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</si>
  <si>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</si>
  <si>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</si>
  <si>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</si>
  <si>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</si>
  <si>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</si>
  <si>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</si>
  <si>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</si>
  <si>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</si>
  <si>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</si>
  <si>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</si>
  <si>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</si>
  <si>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</si>
  <si>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</si>
  <si>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</si>
  <si>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</si>
  <si>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</si>
  <si>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</si>
  <si>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</si>
  <si>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</si>
  <si>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</si>
  <si>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</si>
  <si>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</si>
  <si>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</si>
  <si>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</si>
  <si>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</si>
  <si>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</si>
  <si>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</si>
  <si>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</si>
  <si>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</si>
  <si>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</si>
  <si>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</si>
  <si>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</si>
  <si>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</si>
  <si>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</si>
  <si>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</si>
  <si>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</si>
  <si>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</si>
  <si>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</si>
  <si>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</si>
  <si>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</si>
  <si>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</si>
  <si>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</si>
  <si>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</si>
  <si>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</si>
  <si>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</si>
  <si>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</si>
  <si>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</si>
  <si>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</si>
  <si>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</si>
  <si>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</si>
  <si>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</si>
  <si>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</si>
  <si>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</si>
  <si>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</si>
  <si>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</si>
  <si>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</si>
  <si>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</si>
  <si>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</si>
  <si>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</si>
  <si>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</si>
  <si>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</si>
  <si>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</si>
  <si>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</si>
  <si>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</si>
  <si>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</si>
  <si>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</si>
  <si>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</si>
  <si>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</si>
  <si>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</si>
  <si>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</si>
  <si>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</si>
  <si>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</si>
  <si>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</si>
  <si>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</si>
  <si>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</si>
  <si>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</si>
  <si>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</si>
  <si>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</si>
  <si>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</si>
  <si>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</si>
  <si>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</si>
  <si>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</si>
  <si>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</si>
  <si>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</si>
  <si>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</si>
  <si>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</si>
  <si>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</si>
  <si>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</si>
  <si>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</si>
  <si>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</si>
  <si>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</si>
  <si>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</si>
  <si>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</si>
  <si>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</si>
  <si>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</si>
  <si>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</si>
  <si>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</si>
  <si>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</si>
  <si>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</si>
  <si>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</si>
  <si>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</si>
  <si>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</si>
  <si>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</si>
  <si>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</si>
  <si>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</si>
  <si>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</si>
  <si>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</si>
  <si>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</si>
  <si>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</si>
  <si>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</si>
  <si>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</si>
  <si>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</si>
  <si>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</si>
  <si>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</si>
  <si>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</si>
  <si>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</si>
  <si>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</si>
  <si>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</si>
  <si>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</si>
  <si>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</si>
  <si>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</si>
  <si>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</si>
  <si>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</si>
  <si>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</si>
  <si>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</si>
  <si>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</si>
  <si>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</si>
  <si>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</si>
  <si>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</si>
  <si>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</si>
  <si>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</si>
  <si>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</si>
  <si>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</si>
  <si>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</si>
  <si>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</si>
  <si>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</si>
  <si>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</si>
  <si>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</si>
  <si>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</si>
  <si>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</si>
  <si>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</si>
  <si>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</si>
  <si>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</si>
  <si>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</si>
  <si>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</si>
  <si>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</si>
  <si>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</si>
  <si>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</si>
  <si>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</si>
  <si>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</si>
  <si>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</si>
  <si>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</si>
  <si>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</si>
  <si>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</si>
  <si>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</si>
  <si>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</si>
  <si>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</si>
  <si>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</si>
  <si>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</si>
  <si>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</si>
  <si>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</si>
  <si>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</si>
  <si>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</si>
  <si>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</si>
  <si>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</si>
  <si>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</si>
  <si>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</si>
  <si>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</si>
  <si>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</si>
  <si>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</si>
  <si>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</si>
  <si>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</si>
  <si>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</si>
  <si>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</si>
  <si>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</si>
  <si>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</si>
  <si>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</si>
  <si>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</si>
  <si>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</si>
  <si>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</si>
  <si>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</si>
  <si>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</si>
  <si>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</si>
  <si>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</si>
  <si>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</si>
  <si>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</si>
  <si>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</si>
  <si>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</si>
  <si>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</si>
  <si>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</si>
  <si>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</si>
  <si>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</si>
  <si>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</si>
  <si>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</si>
  <si>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</si>
  <si>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</si>
  <si>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</si>
  <si>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</si>
  <si>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</si>
  <si>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</si>
  <si>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</si>
  <si>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</si>
  <si>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</si>
  <si>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</si>
  <si>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</si>
  <si>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</si>
  <si>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</si>
  <si>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</si>
  <si>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</si>
  <si>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</si>
  <si>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</si>
  <si>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</si>
  <si>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</si>
  <si>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</si>
  <si>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</si>
  <si>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</si>
  <si>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</si>
  <si>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</si>
  <si>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</si>
  <si>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</si>
  <si>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</si>
  <si>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</si>
  <si>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</si>
  <si>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</si>
  <si>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</si>
  <si>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</si>
  <si>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</si>
  <si>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</si>
  <si>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</si>
  <si>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</si>
  <si>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</si>
  <si>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</si>
  <si>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</si>
  <si>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</si>
  <si>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</si>
  <si>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</si>
  <si>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</si>
  <si>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</si>
  <si>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</si>
  <si>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</si>
  <si>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</si>
  <si>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</si>
  <si>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</si>
  <si>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</si>
  <si>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</si>
  <si>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</si>
  <si>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</si>
  <si>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</si>
  <si>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</si>
  <si>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</si>
  <si>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</si>
  <si>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</si>
  <si>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</si>
  <si>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</si>
  <si>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</si>
  <si>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</si>
  <si>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</si>
  <si>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</si>
  <si>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</si>
  <si>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</si>
  <si>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</si>
  <si>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</si>
  <si>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</si>
  <si>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</si>
  <si>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</si>
  <si>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</si>
  <si>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</si>
  <si>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</si>
  <si>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</si>
  <si>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</si>
  <si>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</si>
  <si>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</si>
  <si>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</si>
  <si>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</si>
  <si>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</si>
  <si>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</si>
  <si>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</si>
  <si>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</si>
  <si>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</si>
  <si>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</si>
  <si>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</si>
  <si>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</si>
  <si>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</si>
  <si>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</si>
  <si>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</si>
  <si>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</si>
  <si>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</si>
  <si>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</si>
  <si>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</si>
  <si>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</si>
  <si>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</si>
  <si>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</si>
  <si>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</si>
  <si>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</si>
  <si>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</si>
  <si>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</si>
  <si>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</si>
  <si>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</si>
  <si>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</si>
  <si>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</si>
  <si>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</si>
  <si>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</si>
  <si>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</si>
  <si>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</si>
  <si>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</si>
  <si>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</si>
  <si>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</si>
  <si>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</si>
  <si>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</si>
  <si>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</si>
  <si>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</si>
  <si>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</si>
  <si>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</si>
  <si>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</si>
  <si>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</si>
  <si>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</si>
  <si>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</si>
  <si>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</si>
  <si>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</si>
  <si>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</si>
  <si>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</si>
  <si>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</si>
  <si>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</si>
  <si>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</si>
  <si>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</si>
  <si>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</si>
  <si>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</si>
  <si>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</si>
  <si>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</si>
  <si>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</si>
  <si>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</si>
  <si>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</si>
  <si>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</si>
  <si>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</si>
  <si>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</si>
  <si>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</si>
  <si>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</si>
  <si>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</si>
  <si>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</si>
  <si>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</si>
  <si>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</si>
  <si>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</si>
  <si>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</si>
  <si>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</si>
  <si>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</si>
  <si>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</si>
  <si>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</si>
  <si>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</si>
  <si>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</si>
  <si>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</si>
  <si>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</si>
  <si>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</si>
  <si>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</si>
  <si>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</si>
  <si>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</si>
  <si>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</si>
  <si>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</si>
  <si>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</si>
  <si>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</si>
  <si>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</si>
  <si>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</si>
  <si>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</si>
  <si>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</si>
  <si>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</si>
  <si>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</si>
  <si>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</si>
  <si>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</si>
  <si>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</si>
  <si>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</si>
  <si>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</si>
  <si>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</si>
  <si>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</si>
  <si>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</si>
  <si>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</si>
  <si>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</si>
  <si>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</si>
  <si>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</si>
  <si>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</si>
  <si>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</si>
  <si>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</si>
  <si>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</si>
  <si>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</si>
  <si>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</si>
  <si>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</si>
  <si>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</si>
  <si>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</si>
  <si>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</si>
  <si>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</si>
  <si>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</si>
  <si>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</si>
  <si>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</si>
  <si>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</si>
  <si>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</si>
  <si>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</si>
  <si>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</si>
  <si>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</si>
  <si>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</si>
  <si>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</si>
  <si>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</si>
  <si>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</si>
  <si>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</si>
  <si>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</si>
  <si>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</si>
  <si>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</si>
  <si>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</si>
  <si>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</si>
  <si>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</si>
  <si>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</si>
  <si>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</si>
  <si>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</si>
  <si>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</si>
  <si>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</si>
  <si>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</si>
  <si>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</si>
  <si>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</si>
  <si>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</si>
  <si>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</si>
  <si>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</si>
  <si>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</si>
  <si>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</si>
  <si>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</si>
  <si>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</si>
  <si>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</si>
  <si>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</si>
  <si>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</si>
  <si>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</si>
  <si>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</si>
  <si>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</si>
  <si>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</si>
  <si>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</si>
  <si>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</si>
  <si>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</si>
  <si>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</si>
  <si>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</si>
  <si>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</si>
  <si>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</si>
  <si>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</si>
  <si>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</si>
  <si>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</si>
  <si>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</si>
  <si>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</si>
  <si>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</si>
  <si>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</si>
  <si>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</si>
  <si>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</si>
  <si>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</si>
  <si>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</si>
  <si>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</si>
  <si>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</si>
  <si>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</si>
  <si>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</si>
  <si>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</si>
  <si>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</si>
  <si>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</si>
  <si>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</si>
  <si>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</si>
  <si>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</si>
  <si>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</si>
  <si>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</si>
  <si>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</si>
  <si>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</si>
  <si>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</si>
  <si>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</si>
  <si>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</si>
  <si>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</si>
  <si>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</si>
  <si>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</si>
  <si>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</si>
  <si>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</si>
  <si>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</si>
  <si>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</si>
  <si>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</si>
  <si>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</si>
  <si>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</si>
  <si>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</si>
  <si>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</si>
  <si>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</si>
  <si>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</si>
  <si>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</si>
  <si>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</si>
  <si>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</si>
  <si>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</si>
  <si>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</si>
  <si>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</si>
  <si>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</si>
  <si>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</si>
  <si>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</si>
  <si>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</si>
  <si>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</si>
  <si>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</si>
  <si>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</si>
  <si>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</si>
  <si>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</si>
  <si>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</si>
  <si>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</si>
  <si>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</si>
  <si>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</si>
  <si>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</si>
  <si>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</si>
  <si>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</si>
  <si>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</si>
  <si>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</si>
  <si>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</si>
  <si>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</si>
  <si>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</si>
  <si>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</si>
  <si>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</si>
  <si>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</si>
  <si>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</si>
  <si>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</si>
  <si>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</si>
  <si>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</si>
  <si>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</si>
  <si>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</si>
  <si>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</si>
  <si>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</si>
  <si>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</si>
  <si>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</si>
  <si>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</si>
  <si>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</si>
  <si>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</si>
  <si>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</si>
  <si>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</si>
  <si>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</si>
  <si>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</si>
  <si>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</si>
  <si>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</si>
  <si>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</si>
  <si>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</si>
  <si>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</si>
  <si>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</si>
  <si>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</si>
  <si>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</si>
  <si>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</si>
  <si>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</si>
  <si>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</si>
  <si>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</si>
  <si>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</si>
  <si>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</si>
  <si>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</si>
  <si>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</si>
  <si>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</si>
  <si>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</si>
  <si>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</si>
  <si>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</si>
  <si>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</si>
  <si>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</si>
  <si>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</si>
  <si>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</si>
  <si>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</si>
  <si>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</si>
  <si>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</si>
  <si>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</si>
  <si>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</si>
  <si>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</si>
  <si>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</si>
  <si>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</si>
  <si>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</si>
  <si>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</si>
  <si>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</si>
  <si>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</si>
  <si>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</si>
  <si>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</si>
  <si>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</si>
  <si>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</si>
  <si>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</si>
  <si>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</si>
  <si>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</si>
  <si>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</si>
  <si>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</si>
  <si>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</si>
  <si>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</si>
  <si>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</si>
  <si>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</si>
  <si>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</si>
  <si>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</si>
  <si>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</si>
  <si>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</si>
  <si>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</si>
  <si>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</si>
  <si>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</si>
  <si>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</si>
  <si>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</si>
  <si>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</si>
  <si>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</si>
  <si>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</si>
  <si>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</si>
  <si>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</si>
  <si>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</si>
  <si>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</si>
  <si>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</si>
  <si>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</si>
  <si>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</si>
  <si>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</si>
  <si>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</si>
  <si>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</si>
  <si>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</si>
  <si>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</si>
  <si>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</si>
  <si>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</si>
  <si>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</si>
  <si>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</si>
  <si>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</si>
  <si>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</si>
  <si>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</si>
  <si>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</si>
  <si>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</si>
  <si>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</si>
  <si>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</si>
  <si>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</si>
  <si>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</si>
  <si>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</si>
  <si>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</si>
  <si>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</si>
  <si>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</si>
  <si>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</si>
  <si>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</si>
  <si>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</si>
  <si>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</si>
  <si>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</si>
  <si>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</si>
  <si>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</si>
  <si>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</si>
  <si>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</si>
  <si>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</si>
  <si>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</si>
  <si>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</si>
  <si>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</si>
  <si>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</si>
  <si>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</si>
  <si>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</si>
  <si>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</si>
  <si>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</si>
  <si>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</si>
  <si>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</si>
  <si>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</si>
  <si>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</si>
  <si>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</si>
  <si>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</si>
  <si>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</si>
  <si>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</si>
  <si>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</si>
  <si>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</si>
  <si>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</si>
  <si>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</si>
  <si>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</si>
  <si>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</si>
  <si>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</si>
  <si>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</si>
  <si>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</si>
  <si>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</si>
  <si>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</si>
  <si>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</si>
  <si>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</si>
  <si>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</si>
  <si>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</si>
  <si>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</si>
  <si>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</si>
  <si>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</si>
  <si>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</si>
  <si>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</si>
  <si>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</si>
  <si>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</si>
  <si>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</si>
  <si>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</si>
  <si>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</si>
  <si>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</si>
  <si>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</si>
  <si>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</si>
  <si>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</si>
  <si>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</si>
  <si>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</si>
  <si>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</si>
  <si>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</si>
  <si>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</si>
  <si>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</si>
  <si>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</si>
  <si>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</si>
  <si>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</si>
  <si>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</si>
  <si>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</si>
  <si>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</si>
  <si>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</si>
  <si>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</si>
  <si>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</si>
  <si>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</si>
  <si>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</si>
  <si>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</si>
  <si>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</si>
  <si>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</si>
  <si>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</si>
  <si>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</si>
  <si>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</si>
  <si>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</si>
  <si>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</si>
  <si>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</si>
  <si>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</si>
  <si>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</si>
  <si>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</si>
  <si>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</si>
  <si>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</si>
  <si>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</si>
  <si>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</si>
  <si>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</si>
  <si>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</si>
  <si>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</si>
  <si>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</si>
  <si>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</si>
  <si>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</si>
  <si>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</si>
  <si>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</si>
  <si>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</si>
  <si>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</si>
  <si>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</si>
  <si>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</si>
  <si>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</si>
  <si>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</si>
  <si>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</si>
  <si>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</si>
  <si>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</si>
  <si>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</si>
  <si>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</si>
  <si>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</si>
  <si>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</si>
  <si>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</si>
  <si>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</si>
  <si>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</si>
  <si>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</si>
  <si>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</si>
  <si>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</si>
  <si>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</si>
  <si>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</si>
  <si>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</si>
  <si>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</si>
  <si>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</si>
  <si>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</si>
  <si>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</si>
  <si>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</si>
  <si>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</si>
  <si>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</si>
  <si>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</si>
  <si>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</si>
  <si>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</si>
  <si>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</si>
  <si>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</si>
  <si>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</si>
  <si>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</si>
  <si>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</si>
  <si>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</si>
  <si>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</si>
  <si>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</si>
  <si>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</si>
  <si>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</si>
  <si>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</si>
  <si>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</si>
  <si>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</si>
  <si>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</si>
  <si>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</si>
  <si>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</si>
  <si>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</si>
  <si>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</si>
  <si>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</si>
  <si>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</si>
  <si>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</si>
  <si>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</si>
  <si>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</si>
  <si>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</si>
  <si>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</si>
  <si>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</si>
  <si>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</si>
  <si>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</si>
  <si>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</si>
  <si>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</si>
  <si>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</si>
  <si>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</si>
  <si>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</si>
  <si>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</si>
  <si>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</si>
  <si>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</si>
  <si>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</si>
  <si>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</si>
  <si>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</si>
  <si>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</si>
  <si>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</si>
  <si>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</si>
  <si>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</si>
  <si>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</si>
  <si>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</si>
  <si>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</si>
  <si>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</si>
  <si>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</si>
  <si>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</si>
  <si>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</si>
  <si>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</si>
  <si>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</si>
  <si>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</si>
  <si>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</si>
  <si>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</si>
  <si>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</si>
  <si>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</si>
  <si>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</si>
  <si>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</si>
  <si>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</si>
  <si>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</si>
  <si>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</si>
  <si>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</si>
  <si>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</si>
  <si>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</si>
  <si>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</si>
  <si>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</si>
  <si>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</si>
  <si>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</si>
  <si>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</si>
  <si>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</si>
  <si>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</si>
  <si>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</si>
  <si>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</si>
  <si>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</si>
  <si>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</si>
  <si>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</si>
  <si>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</si>
  <si>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</si>
  <si>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</si>
  <si>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</si>
  <si>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</si>
  <si>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</si>
  <si>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</si>
  <si>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</si>
  <si>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</si>
  <si>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</si>
  <si>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</si>
  <si>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</si>
  <si>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</si>
  <si>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</si>
  <si>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</si>
  <si>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</si>
  <si>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</si>
  <si>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</si>
  <si>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</si>
  <si>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</si>
  <si>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</si>
  <si>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</si>
  <si>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</si>
  <si>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</si>
  <si>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</si>
  <si>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</si>
  <si>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</si>
  <si>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</si>
  <si>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</si>
  <si>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</si>
  <si>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</si>
  <si>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</si>
  <si>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</si>
  <si>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</si>
  <si>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</si>
  <si>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</si>
  <si>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</si>
  <si>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</si>
  <si>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</si>
  <si>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</si>
  <si>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</si>
  <si>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</si>
  <si>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</si>
  <si>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</si>
  <si>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</si>
  <si>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</si>
  <si>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</si>
  <si>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</si>
  <si>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</si>
  <si>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</si>
  <si>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</si>
  <si>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</si>
  <si>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</si>
  <si>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</si>
  <si>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</si>
  <si>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</si>
  <si>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</si>
  <si>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</si>
  <si>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</si>
  <si>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</si>
  <si>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</si>
  <si>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</si>
  <si>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</si>
  <si>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</si>
  <si>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</si>
  <si>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</si>
  <si>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</si>
  <si>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</si>
  <si>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</si>
  <si>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</si>
  <si>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</si>
  <si>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</si>
  <si>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</si>
  <si>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</si>
  <si>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</si>
  <si>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</si>
  <si>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</si>
  <si>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</si>
  <si>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</si>
  <si>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</si>
  <si>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</si>
  <si>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</si>
  <si>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</si>
  <si>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</si>
  <si>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</si>
  <si>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</si>
  <si>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</si>
  <si>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</si>
  <si>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</si>
  <si>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</si>
  <si>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</si>
  <si>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</si>
  <si>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</si>
  <si>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</si>
  <si>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</si>
  <si>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</si>
  <si>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</si>
  <si>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</si>
  <si>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</si>
  <si>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</si>
  <si>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</si>
  <si>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</si>
  <si>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</si>
  <si>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</si>
  <si>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</si>
  <si>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</si>
  <si>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</si>
  <si>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</si>
  <si>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</si>
  <si>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</si>
  <si>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</si>
  <si>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</si>
  <si>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</si>
  <si>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</si>
  <si>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</si>
  <si>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</si>
  <si>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</si>
  <si>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</si>
  <si>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</si>
  <si>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</si>
  <si>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</si>
  <si>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</si>
  <si>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</si>
  <si>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</si>
  <si>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</si>
  <si>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</si>
  <si>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</si>
  <si>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</si>
  <si>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</si>
  <si>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</si>
  <si>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</si>
  <si>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</si>
  <si>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</si>
  <si>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</si>
  <si>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</si>
  <si>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</si>
  <si>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</si>
  <si>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</si>
  <si>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</si>
  <si>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</si>
  <si>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</si>
  <si>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</si>
  <si>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</si>
  <si>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</si>
  <si>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</si>
  <si>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</si>
  <si>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</si>
  <si>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</si>
  <si>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</si>
  <si>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</si>
  <si>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</si>
  <si>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</si>
  <si>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</si>
  <si>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</si>
  <si>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</si>
  <si>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</si>
  <si>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</si>
  <si>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</si>
  <si>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</si>
  <si>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</si>
  <si>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</si>
  <si>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</si>
  <si>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</si>
  <si>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</si>
  <si>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</si>
  <si>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</si>
  <si>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</si>
  <si>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</si>
  <si>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</si>
  <si>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</si>
  <si>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</si>
  <si>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</si>
  <si>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</si>
  <si>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</si>
  <si>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</si>
  <si>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</si>
  <si>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</si>
  <si>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</si>
  <si>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</si>
  <si>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</si>
  <si>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</si>
  <si>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</si>
  <si>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</si>
  <si>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</si>
  <si>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</si>
  <si>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</si>
  <si>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</si>
  <si>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</si>
  <si>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</si>
  <si>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</si>
  <si>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</si>
  <si>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</si>
  <si>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</si>
  <si>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</si>
  <si>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</si>
  <si>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</si>
  <si>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</si>
  <si>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</si>
  <si>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</si>
  <si>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</si>
  <si>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</si>
  <si>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</si>
  <si>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</si>
  <si>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</si>
  <si>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</si>
  <si>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</si>
  <si>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</si>
  <si>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</si>
  <si>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</si>
  <si>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</si>
  <si>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</si>
  <si>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</si>
  <si>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</si>
  <si>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</si>
  <si>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</si>
  <si>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</si>
  <si>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</si>
  <si>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</si>
  <si>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</si>
  <si>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</si>
  <si>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</si>
  <si>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</si>
  <si>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</si>
  <si>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</si>
  <si>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</si>
  <si>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</si>
  <si>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</si>
  <si>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</si>
  <si>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</si>
  <si>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</si>
  <si>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</si>
  <si>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</si>
  <si>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</si>
  <si>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</si>
  <si>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</si>
  <si>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</si>
  <si>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</si>
  <si>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</si>
  <si>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</si>
  <si>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</si>
  <si>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</si>
  <si>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</si>
  <si>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</si>
  <si>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</si>
  <si>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</si>
  <si>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</si>
  <si>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</si>
  <si>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</si>
  <si>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</si>
  <si>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</si>
  <si>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</si>
  <si>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</si>
  <si>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</si>
  <si>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</si>
  <si>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</si>
  <si>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</si>
  <si>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</si>
  <si>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</si>
  <si>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</si>
  <si>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</si>
  <si>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</si>
  <si>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</si>
  <si>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</si>
  <si>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</si>
  <si>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</si>
  <si>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</si>
  <si>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</si>
  <si>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</si>
  <si>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</si>
  <si>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</si>
  <si>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</si>
  <si>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</si>
  <si>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</si>
  <si>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</si>
  <si>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</si>
  <si>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</si>
  <si>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</si>
  <si>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</si>
  <si>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</si>
  <si>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</si>
  <si>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</si>
  <si>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</si>
  <si>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</si>
  <si>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</si>
  <si>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</si>
  <si>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</si>
  <si>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</si>
  <si>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</si>
  <si>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</si>
  <si>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</si>
  <si>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</si>
  <si>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</si>
  <si>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</si>
  <si>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</si>
  <si>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</si>
  <si>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</si>
  <si>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</si>
  <si>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</si>
  <si>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</si>
  <si>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</si>
  <si>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</si>
  <si>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</si>
  <si>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</si>
  <si>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</si>
  <si>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</si>
  <si>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</si>
  <si>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</si>
  <si>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</si>
  <si>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</si>
  <si>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</si>
  <si>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</si>
  <si>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</si>
  <si>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</si>
  <si>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</si>
  <si>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</si>
  <si>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</si>
  <si>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</si>
  <si>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</si>
  <si>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</si>
  <si>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</si>
  <si>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</si>
  <si>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</si>
  <si>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</si>
  <si>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</si>
  <si>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</si>
  <si>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</si>
  <si>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</si>
  <si>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</si>
  <si>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</si>
  <si>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</si>
  <si>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</si>
  <si>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</si>
  <si>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</si>
  <si>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</si>
  <si>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</si>
  <si>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</si>
  <si>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</si>
  <si>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</si>
  <si>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</si>
  <si>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</si>
  <si>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</si>
  <si>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</si>
  <si>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</si>
  <si>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</si>
  <si>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</si>
  <si>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</si>
  <si>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</si>
  <si>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</si>
  <si>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</si>
  <si>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</si>
  <si>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</si>
  <si>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</si>
  <si>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</si>
  <si>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</si>
  <si>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</si>
  <si>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</si>
  <si>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</si>
  <si>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</si>
  <si>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</si>
  <si>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</si>
  <si>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</si>
  <si>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</si>
  <si>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</si>
  <si>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</si>
  <si>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</si>
  <si>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</si>
  <si>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</si>
  <si>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</si>
  <si>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</si>
  <si>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</si>
  <si>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</si>
  <si>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</si>
  <si>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</si>
  <si>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</si>
  <si>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</si>
  <si>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</si>
  <si>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</si>
  <si>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</si>
  <si>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</si>
  <si>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</si>
  <si>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</si>
  <si>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</si>
  <si>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</si>
  <si>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</si>
  <si>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</si>
  <si>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</si>
  <si>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</si>
  <si>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</si>
  <si>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</si>
  <si>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</si>
  <si>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</si>
  <si>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</si>
  <si>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</si>
  <si>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</si>
  <si>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</si>
  <si>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</si>
  <si>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</si>
  <si>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</si>
  <si>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</si>
  <si>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</si>
  <si>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</si>
  <si>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</si>
  <si>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</si>
  <si>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</si>
  <si>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</si>
  <si>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</si>
  <si>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</si>
  <si>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</si>
  <si>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</si>
  <si>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</si>
  <si>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</si>
  <si>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</si>
  <si>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</si>
  <si>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</si>
  <si>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</si>
  <si>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</si>
  <si>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</si>
  <si>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</si>
  <si>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</si>
  <si>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</si>
  <si>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</si>
  <si>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</si>
  <si>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</si>
  <si>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</si>
  <si>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</si>
  <si>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</si>
  <si>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</si>
  <si>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</si>
  <si>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</si>
  <si>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</si>
  <si>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</si>
  <si>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</si>
  <si>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</si>
  <si>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</si>
  <si>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</si>
  <si>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</si>
  <si>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</si>
  <si>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</si>
  <si>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</si>
  <si>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</si>
  <si>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</si>
  <si>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</si>
  <si>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</si>
  <si>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</si>
  <si>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</si>
  <si>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</si>
  <si>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</si>
  <si>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</si>
  <si>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</si>
  <si>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</si>
  <si>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</si>
  <si>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</si>
  <si>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</si>
  <si>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</si>
  <si>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</si>
  <si>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</si>
  <si>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</si>
  <si>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</si>
  <si>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</si>
  <si>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</si>
  <si>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</si>
  <si>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</si>
  <si>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</si>
  <si>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</si>
  <si>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</si>
  <si>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</si>
  <si>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</si>
  <si>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</si>
  <si>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</si>
  <si>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</si>
  <si>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</si>
  <si>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</si>
  <si>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</si>
  <si>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</si>
  <si>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</si>
  <si>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</si>
  <si>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</si>
  <si>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</si>
  <si>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</si>
  <si>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</si>
  <si>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</si>
  <si>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</si>
  <si>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</si>
  <si>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</si>
  <si>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</si>
  <si>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</si>
  <si>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</si>
  <si>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</si>
  <si>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</si>
  <si>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</si>
  <si>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</si>
  <si>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</si>
  <si>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</si>
  <si>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</si>
  <si>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</si>
  <si>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</si>
  <si>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</si>
  <si>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</si>
  <si>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</si>
  <si>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</si>
  <si>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</si>
  <si>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</si>
  <si>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</si>
  <si>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</si>
  <si>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</si>
  <si>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</si>
  <si>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</si>
  <si>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</si>
  <si>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</si>
  <si>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</si>
  <si>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</si>
  <si>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</si>
  <si>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</si>
  <si>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</si>
  <si>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</si>
  <si>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</si>
  <si>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</si>
  <si>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</si>
  <si>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</si>
  <si>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</si>
  <si>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</si>
  <si>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</si>
  <si>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</si>
  <si>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</si>
  <si>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</si>
  <si>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</si>
  <si>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</si>
  <si>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</si>
  <si>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</si>
  <si>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</si>
  <si>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</si>
  <si>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</si>
  <si>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</si>
  <si>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</si>
  <si>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</si>
  <si>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</si>
  <si>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</si>
  <si>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</si>
  <si>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</si>
  <si>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</si>
  <si>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</si>
  <si>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</si>
  <si>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</si>
  <si>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</si>
  <si>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</si>
  <si>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</si>
  <si>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</si>
  <si>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</si>
  <si>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</si>
  <si>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</si>
  <si>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</si>
  <si>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</si>
  <si>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</si>
  <si>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</si>
  <si>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</si>
  <si>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</si>
  <si>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</si>
  <si>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</si>
  <si>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</si>
  <si>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</si>
  <si>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</si>
  <si>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</si>
  <si>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</si>
  <si>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</si>
  <si>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</si>
  <si>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</si>
  <si>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</si>
  <si>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</si>
  <si>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</si>
  <si>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</si>
  <si>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</si>
  <si>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</si>
  <si>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</si>
  <si>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</si>
  <si>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</si>
  <si>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</si>
  <si>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</si>
  <si>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</si>
  <si>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</si>
  <si>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</si>
  <si>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</si>
  <si>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</si>
  <si>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</si>
  <si>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</si>
  <si>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</si>
  <si>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</si>
  <si>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</si>
  <si>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</si>
  <si>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</si>
  <si>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</si>
  <si>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</si>
  <si>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</si>
  <si>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</si>
  <si>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</si>
  <si>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</si>
  <si>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</si>
  <si>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</si>
  <si>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</si>
  <si>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</si>
  <si>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</si>
  <si>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</si>
  <si>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</si>
  <si>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</si>
  <si>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</si>
  <si>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</si>
  <si>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</si>
  <si>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</si>
  <si>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</si>
  <si>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</si>
  <si>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</si>
  <si>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</si>
  <si>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</si>
  <si>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</si>
  <si>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</si>
  <si>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</si>
  <si>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</si>
  <si>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</si>
  <si>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</si>
  <si>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</si>
  <si>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</si>
  <si>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</si>
  <si>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</si>
  <si>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</si>
  <si>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</si>
  <si>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</si>
  <si>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</si>
  <si>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</si>
  <si>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</si>
  <si>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</si>
  <si>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</si>
  <si>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</si>
  <si>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</si>
  <si>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</si>
  <si>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</si>
  <si>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</si>
  <si>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</si>
  <si>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</si>
  <si>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</si>
  <si>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</si>
  <si>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</si>
  <si>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</si>
  <si>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</si>
  <si>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</si>
  <si>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</si>
  <si>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</si>
  <si>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</si>
  <si>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</si>
  <si>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</si>
  <si>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</si>
  <si>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</si>
  <si>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</si>
  <si>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</si>
  <si>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</si>
  <si>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</si>
  <si>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</si>
  <si>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</si>
  <si>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</si>
  <si>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</si>
  <si>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</si>
  <si>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</si>
  <si>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</si>
  <si>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</si>
  <si>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</si>
  <si>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</si>
  <si>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</si>
  <si>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</si>
  <si>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</si>
  <si>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</si>
  <si>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</si>
  <si>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</si>
  <si>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</si>
  <si>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</si>
  <si>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</si>
  <si>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</si>
  <si>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</si>
  <si>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</si>
  <si>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</si>
  <si>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</si>
  <si>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</si>
  <si>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</si>
  <si>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</si>
  <si>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</si>
  <si>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</si>
  <si>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</si>
  <si>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</si>
  <si>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</si>
  <si>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</si>
  <si>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</si>
  <si>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</si>
  <si>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</si>
  <si>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</si>
  <si>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</si>
  <si>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</si>
  <si>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</si>
  <si>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</si>
  <si>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</si>
  <si>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</si>
  <si>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</si>
  <si>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</si>
  <si>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</si>
  <si>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</si>
  <si>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</si>
  <si>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</si>
  <si>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</si>
  <si>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</si>
  <si>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</si>
  <si>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</si>
  <si>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</si>
  <si>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</si>
  <si>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</si>
  <si>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</si>
  <si>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</si>
  <si>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</si>
  <si>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</si>
  <si>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</si>
  <si>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</si>
  <si>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</si>
  <si>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</si>
  <si>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</si>
  <si>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</si>
  <si>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</si>
  <si>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</si>
  <si>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</si>
  <si>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</si>
  <si>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</si>
  <si>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</si>
  <si>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</si>
  <si>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</si>
  <si>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</si>
  <si>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</si>
  <si>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</si>
  <si>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</si>
  <si>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</si>
  <si>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</si>
  <si>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</si>
  <si>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</si>
  <si>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</si>
  <si>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</si>
  <si>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</si>
  <si>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</si>
  <si>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</si>
  <si>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</si>
  <si>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</si>
  <si>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</si>
  <si>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</si>
  <si>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</si>
  <si>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</si>
  <si>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</si>
  <si>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</si>
  <si>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</si>
  <si>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</si>
  <si>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</si>
  <si>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</si>
  <si>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</si>
  <si>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</si>
  <si>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</si>
  <si>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</si>
  <si>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</si>
  <si>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</si>
  <si>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</si>
  <si>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</si>
  <si>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</si>
  <si>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</si>
  <si>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</si>
  <si>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</si>
  <si>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</si>
  <si>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</si>
  <si>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</si>
  <si>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</si>
  <si>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</si>
  <si>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</si>
  <si>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</si>
  <si>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</si>
  <si>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</si>
  <si>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</si>
  <si>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</si>
  <si>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</si>
  <si>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</si>
  <si>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</si>
  <si>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</si>
  <si>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</si>
  <si>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</si>
  <si>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</si>
  <si>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</si>
  <si>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</si>
  <si>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</si>
  <si>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</si>
  <si>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</si>
  <si>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</si>
  <si>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</si>
  <si>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</si>
  <si>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</si>
  <si>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</si>
  <si>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</si>
  <si>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</si>
  <si>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</si>
  <si>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</si>
  <si>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</si>
  <si>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</si>
  <si>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</si>
  <si>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</si>
  <si>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</si>
  <si>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</si>
  <si>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</si>
  <si>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</si>
  <si>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</si>
  <si>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</si>
  <si>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</si>
  <si>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</si>
  <si>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</si>
  <si>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</si>
  <si>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</si>
  <si>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</si>
  <si>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</si>
  <si>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</si>
  <si>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</si>
  <si>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</si>
  <si>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</si>
  <si>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</si>
  <si>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</si>
  <si>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</si>
  <si>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</si>
  <si>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</si>
  <si>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</si>
  <si>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</si>
  <si>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</si>
  <si>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</si>
  <si>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</si>
  <si>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</si>
  <si>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</si>
  <si>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</si>
  <si>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</si>
  <si>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</si>
  <si>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</si>
  <si>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</si>
  <si>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</si>
  <si>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</si>
  <si>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</si>
  <si>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</si>
  <si>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</si>
  <si>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</si>
  <si>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</si>
  <si>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</si>
  <si>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</si>
  <si>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</si>
  <si>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</si>
  <si>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</si>
  <si>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</si>
  <si>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</si>
  <si>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</si>
  <si>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</si>
  <si>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</si>
  <si>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</si>
  <si>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</si>
  <si>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</si>
  <si>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</si>
  <si>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</si>
  <si>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</si>
  <si>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</si>
  <si>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</si>
  <si>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</si>
  <si>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</si>
  <si>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</si>
  <si>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</si>
  <si>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</si>
  <si>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</si>
  <si>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</si>
  <si>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</si>
  <si>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</si>
  <si>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</si>
  <si>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</si>
  <si>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</si>
  <si>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</si>
  <si>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</si>
  <si>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</si>
  <si>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</si>
  <si>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</si>
  <si>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</si>
  <si>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</si>
  <si>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</si>
  <si>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</si>
  <si>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</si>
  <si>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</si>
  <si>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</si>
  <si>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</si>
  <si>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</si>
  <si>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</si>
  <si>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</si>
  <si>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</si>
  <si>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</si>
  <si>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</si>
  <si>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</si>
  <si>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</si>
  <si>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</si>
  <si>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</si>
  <si>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</si>
  <si>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</si>
  <si>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</si>
  <si>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</si>
  <si>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</si>
  <si>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</si>
  <si>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</si>
  <si>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</si>
  <si>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</si>
  <si>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</si>
  <si>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</si>
  <si>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</si>
  <si>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</si>
  <si>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</si>
  <si>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</si>
  <si>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</si>
  <si>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</si>
  <si>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</si>
  <si>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</si>
  <si>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</si>
  <si>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</si>
  <si>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</si>
  <si>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</si>
  <si>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</si>
  <si>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</si>
  <si>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</si>
  <si>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</si>
  <si>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</si>
  <si>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</si>
  <si>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</si>
  <si>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</si>
  <si>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</si>
  <si>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</si>
  <si>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</si>
  <si>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</si>
  <si>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</si>
  <si>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</si>
  <si>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</si>
  <si>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</si>
  <si>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</si>
  <si>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</si>
  <si>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</si>
  <si>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</si>
  <si>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</si>
  <si>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</si>
  <si>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</si>
  <si>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</si>
  <si>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</si>
  <si>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</si>
  <si>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</si>
  <si>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</si>
  <si>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</si>
  <si>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</si>
  <si>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</si>
  <si>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</si>
  <si>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</si>
  <si>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</si>
  <si>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</si>
  <si>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</si>
  <si>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</si>
  <si>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</si>
  <si>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</si>
  <si>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</si>
  <si>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</si>
  <si>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</si>
  <si>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</si>
  <si>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</si>
  <si>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</si>
  <si>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</si>
  <si>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</si>
  <si>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</si>
  <si>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</si>
  <si>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</si>
  <si>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</si>
  <si>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</si>
  <si>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</si>
  <si>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</si>
  <si>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</si>
  <si>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</si>
  <si>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</si>
  <si>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</si>
  <si>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</si>
  <si>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</si>
  <si>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</si>
  <si>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</si>
  <si>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</si>
  <si>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</si>
  <si>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</si>
  <si>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</si>
  <si>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</si>
  <si>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</si>
  <si>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</si>
  <si>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</si>
  <si>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</si>
  <si>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</si>
  <si>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</si>
  <si>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</si>
  <si>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</si>
  <si>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</si>
  <si>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</si>
  <si>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</si>
  <si>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</si>
  <si>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</si>
  <si>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</si>
  <si>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</si>
  <si>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</si>
  <si>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</si>
  <si>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</si>
  <si>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</si>
  <si>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</si>
  <si>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</si>
  <si>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</si>
  <si>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</si>
  <si>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</si>
  <si>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</si>
  <si>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</si>
  <si>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</si>
  <si>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</si>
  <si>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</si>
  <si>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</si>
  <si>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</si>
  <si>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</si>
  <si>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</si>
  <si>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</si>
  <si>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</si>
  <si>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</si>
  <si>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</si>
  <si>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</si>
  <si>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</si>
  <si>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</si>
  <si>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</si>
  <si>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</si>
  <si>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</si>
  <si>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</si>
  <si>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</si>
  <si>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</si>
  <si>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</si>
  <si>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</si>
  <si>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</si>
  <si>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</si>
  <si>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</si>
  <si>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</si>
  <si>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</si>
  <si>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</si>
  <si>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</si>
  <si>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</si>
  <si>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</si>
  <si>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</si>
  <si>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</si>
  <si>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</si>
  <si>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</si>
  <si>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</si>
  <si>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</si>
  <si>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</si>
  <si>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</si>
  <si>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</si>
  <si>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</si>
  <si>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</si>
  <si>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</si>
  <si>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</si>
  <si>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</si>
  <si>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</si>
  <si>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</si>
  <si>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</si>
  <si>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</si>
  <si>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</si>
  <si>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</si>
  <si>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</si>
  <si>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</si>
  <si>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</si>
  <si>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</si>
  <si>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</si>
  <si>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</si>
  <si>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</si>
  <si>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</si>
  <si>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</si>
  <si>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</si>
  <si>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</si>
  <si>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</si>
  <si>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</si>
  <si>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</si>
  <si>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</si>
  <si>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</si>
  <si>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</si>
  <si>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</si>
  <si>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</si>
  <si>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</si>
  <si>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</si>
  <si>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</si>
  <si>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</si>
  <si>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</si>
  <si>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</si>
  <si>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</si>
  <si>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</si>
  <si>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</si>
  <si>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</si>
  <si>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</si>
  <si>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</si>
  <si>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</si>
  <si>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</si>
  <si>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</si>
  <si>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</si>
  <si>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</si>
  <si>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</si>
  <si>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</si>
  <si>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</si>
  <si>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</si>
  <si>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</si>
  <si>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</si>
  <si>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</si>
  <si>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</si>
  <si>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</si>
  <si>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</si>
  <si>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</si>
  <si>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</si>
  <si>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</si>
  <si>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</si>
  <si>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</si>
  <si>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</si>
  <si>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</si>
  <si>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</si>
  <si>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</si>
  <si>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</si>
  <si>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</si>
  <si>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</si>
  <si>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</si>
  <si>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</si>
  <si>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</si>
  <si>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</si>
  <si>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</si>
  <si>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</si>
  <si>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</si>
  <si>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</si>
  <si>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</si>
  <si>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</si>
  <si>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</si>
  <si>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</si>
  <si>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</si>
  <si>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</si>
  <si>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</si>
  <si>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</si>
  <si>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</si>
  <si>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</si>
  <si>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</si>
  <si>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</si>
  <si>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</si>
  <si>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</si>
  <si>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</si>
  <si>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</si>
  <si>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</si>
  <si>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</si>
  <si>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</si>
  <si>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</si>
  <si>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</si>
  <si>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</si>
  <si>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</si>
  <si>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</si>
  <si>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</si>
  <si>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</si>
  <si>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</si>
  <si>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</si>
  <si>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</si>
  <si>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</si>
  <si>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</si>
  <si>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</si>
  <si>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</si>
  <si>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</si>
  <si>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</si>
  <si>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</si>
  <si>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</si>
  <si>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</si>
  <si>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</si>
  <si>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</si>
  <si>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</si>
  <si>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</si>
  <si>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</si>
  <si>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</si>
  <si>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</si>
  <si>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</si>
  <si>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</si>
  <si>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</si>
  <si>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</si>
  <si>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</si>
  <si>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</si>
  <si>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</si>
  <si>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</si>
  <si>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</si>
  <si>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</si>
  <si>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</si>
  <si>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</si>
  <si>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</si>
  <si>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</si>
  <si>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</si>
  <si>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</si>
  <si>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</si>
  <si>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</si>
  <si>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</si>
  <si>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</si>
  <si>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</si>
  <si>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</si>
  <si>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</si>
  <si>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</si>
  <si>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</si>
  <si>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</si>
  <si>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</si>
  <si>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</si>
  <si>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</si>
  <si>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</si>
  <si>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</si>
  <si>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</si>
  <si>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</si>
  <si>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</si>
  <si>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</si>
  <si>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</si>
  <si>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</si>
  <si>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</si>
  <si>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</si>
  <si>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</si>
  <si>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</si>
  <si>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</si>
  <si>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</si>
  <si>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</si>
  <si>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</si>
  <si>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</si>
  <si>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</si>
  <si>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</si>
  <si>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</si>
  <si>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</si>
  <si>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</si>
  <si>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</si>
  <si>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</si>
  <si>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</si>
  <si>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</si>
  <si>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</si>
  <si>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</si>
  <si>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</si>
  <si>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</si>
  <si>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</si>
  <si>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</si>
  <si>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</si>
  <si>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</si>
  <si>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</si>
  <si>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</si>
  <si>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</si>
  <si>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</si>
  <si>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</si>
  <si>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</si>
  <si>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</si>
  <si>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</si>
  <si>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</si>
  <si>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</si>
  <si>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</si>
  <si>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</si>
  <si>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</si>
  <si>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</si>
  <si>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</si>
  <si>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</si>
  <si>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</si>
  <si>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</si>
  <si>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</si>
  <si>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</si>
  <si>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</si>
  <si>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</si>
  <si>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</si>
  <si>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</si>
  <si>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</si>
  <si>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</si>
  <si>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</si>
  <si>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</si>
  <si>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</si>
  <si>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</si>
  <si>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</si>
  <si>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</si>
  <si>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</si>
  <si>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</si>
  <si>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</si>
  <si>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</si>
  <si>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</si>
  <si>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</si>
  <si>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</si>
  <si>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</si>
  <si>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</si>
  <si>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</si>
  <si>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</si>
  <si>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</si>
  <si>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</si>
  <si>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</si>
  <si>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</si>
  <si>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</si>
  <si>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</si>
  <si>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</si>
  <si>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</si>
  <si>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</si>
  <si>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</si>
  <si>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</si>
  <si>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</si>
  <si>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</si>
  <si>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</si>
  <si>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</si>
  <si>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</si>
  <si>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</si>
  <si>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</si>
  <si>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</si>
  <si>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</si>
  <si>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</si>
  <si>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</si>
  <si>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</si>
  <si>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</si>
  <si>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</si>
  <si>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</si>
  <si>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</si>
  <si>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</si>
  <si>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</si>
  <si>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</si>
  <si>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</si>
  <si>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</si>
  <si>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</si>
  <si>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</si>
  <si>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</si>
  <si>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</si>
  <si>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</si>
  <si>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</si>
  <si>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</si>
  <si>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</si>
  <si>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</si>
  <si>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</si>
  <si>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</si>
  <si>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</si>
  <si>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</si>
  <si>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</si>
  <si>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</si>
  <si>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</si>
  <si>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</si>
  <si>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</si>
  <si>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</si>
  <si>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</si>
  <si>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</si>
  <si>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</si>
  <si>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</si>
  <si>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</si>
  <si>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</si>
  <si>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</si>
  <si>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</si>
  <si>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</si>
  <si>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</si>
  <si>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</si>
  <si>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</si>
  <si>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</si>
  <si>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</si>
  <si>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</si>
  <si>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</si>
  <si>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</si>
  <si>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</si>
  <si>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</si>
  <si>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</si>
  <si>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</si>
  <si>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</si>
  <si>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</si>
  <si>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</si>
  <si>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</si>
  <si>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</si>
  <si>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</si>
  <si>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</si>
  <si>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</si>
  <si>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</si>
  <si>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</si>
  <si>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</si>
  <si>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</si>
  <si>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</si>
  <si>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</si>
  <si>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</si>
  <si>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</si>
  <si>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</si>
  <si>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</si>
  <si>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</si>
  <si>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</si>
  <si>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</si>
  <si>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</si>
  <si>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</si>
  <si>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</si>
  <si>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</si>
  <si>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</si>
  <si>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</si>
  <si>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</si>
  <si>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</si>
  <si>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</si>
  <si>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</si>
  <si>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</si>
  <si>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</si>
  <si>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</si>
  <si>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</si>
  <si>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</si>
  <si>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</si>
  <si>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</si>
  <si>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</si>
  <si>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</si>
  <si>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</si>
  <si>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</si>
  <si>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</si>
  <si>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</si>
  <si>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</si>
  <si>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</si>
  <si>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</si>
  <si>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</si>
  <si>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</si>
  <si>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</si>
  <si>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</si>
  <si>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</si>
  <si>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</si>
  <si>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</si>
  <si>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</si>
  <si>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</si>
  <si>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</si>
  <si>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</si>
  <si>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</si>
  <si>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</si>
  <si>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</si>
  <si>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</si>
  <si>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</si>
  <si>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</si>
  <si>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</si>
  <si>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</si>
  <si>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</si>
  <si>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</si>
  <si>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</si>
  <si>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</si>
  <si>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</si>
  <si>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</si>
  <si>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</si>
  <si>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</si>
  <si>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</si>
  <si>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</si>
  <si>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</si>
  <si>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</si>
  <si>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</si>
  <si>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</si>
  <si>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</si>
  <si>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</si>
  <si>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</si>
  <si>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</si>
  <si>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</si>
  <si>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</si>
  <si>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</si>
  <si>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</si>
  <si>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</si>
  <si>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</si>
  <si>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</si>
  <si>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</si>
  <si>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</si>
  <si>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</si>
  <si>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</si>
  <si>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</si>
  <si>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</si>
  <si>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</si>
  <si>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</si>
  <si>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</si>
  <si>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</si>
  <si>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</si>
  <si>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</si>
  <si>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</si>
  <si>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</si>
  <si>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</si>
  <si>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</si>
  <si>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</si>
  <si>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</si>
  <si>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</si>
  <si>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</si>
  <si>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</si>
  <si>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</si>
  <si>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</si>
  <si>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</si>
  <si>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</si>
  <si>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</si>
  <si>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</si>
  <si>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</si>
  <si>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</si>
  <si>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</si>
  <si>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</si>
  <si>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</si>
  <si>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</si>
  <si>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</si>
  <si>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</si>
  <si>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</si>
  <si>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</si>
  <si>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</si>
  <si>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</si>
  <si>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</si>
  <si>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</si>
  <si>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</si>
  <si>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</si>
  <si>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</si>
  <si>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</si>
  <si>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</si>
  <si>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</si>
  <si>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</si>
  <si>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</si>
  <si>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</si>
  <si>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</si>
  <si>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</si>
  <si>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</si>
  <si>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</si>
  <si>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</si>
  <si>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</si>
  <si>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</si>
  <si>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</si>
  <si>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</si>
  <si>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</si>
  <si>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</si>
  <si>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</si>
  <si>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</si>
  <si>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</si>
  <si>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</si>
  <si>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</si>
  <si>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</si>
  <si>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</si>
  <si>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</si>
  <si>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</si>
  <si>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</si>
  <si>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</si>
  <si>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</si>
  <si>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</si>
  <si>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</si>
  <si>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</si>
  <si>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</si>
  <si>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</si>
  <si>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</si>
  <si>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</si>
  <si>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</si>
  <si>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</si>
  <si>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</si>
  <si>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</si>
  <si>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</si>
  <si>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</si>
  <si>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</si>
  <si>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</si>
  <si>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</si>
  <si>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</si>
  <si>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</si>
  <si>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</si>
  <si>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</si>
  <si>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</si>
  <si>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</si>
  <si>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</si>
  <si>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</si>
  <si>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</si>
  <si>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</si>
  <si>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</si>
  <si>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</si>
  <si>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</si>
  <si>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</si>
  <si>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</si>
  <si>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</si>
  <si>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</si>
  <si>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</si>
  <si>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</si>
  <si>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</si>
  <si>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</si>
  <si>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</si>
  <si>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</si>
  <si>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</si>
  <si>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</si>
  <si>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</si>
  <si>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</si>
  <si>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</si>
  <si>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</si>
  <si>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</si>
  <si>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</si>
  <si>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</si>
  <si>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</si>
  <si>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</si>
  <si>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</si>
  <si>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</si>
  <si>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</si>
  <si>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</si>
  <si>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</si>
  <si>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</si>
  <si>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</si>
  <si>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</si>
  <si>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</si>
  <si>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</si>
  <si>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</si>
  <si>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</si>
  <si>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</si>
  <si>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</si>
  <si>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</si>
  <si>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</si>
  <si>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</si>
  <si>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</si>
  <si>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</si>
  <si>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</si>
  <si>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</si>
  <si>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</si>
  <si>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</si>
  <si>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</si>
  <si>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</si>
  <si>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</si>
  <si>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</si>
  <si>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</si>
  <si>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</si>
  <si>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</si>
  <si>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</si>
  <si>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</si>
  <si>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</si>
  <si>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</si>
  <si>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</si>
  <si>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</si>
  <si>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</si>
  <si>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</si>
  <si>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</si>
  <si>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</si>
  <si>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</si>
  <si>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</si>
  <si>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</si>
  <si>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</si>
  <si>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</si>
  <si>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</si>
  <si>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</si>
  <si>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</si>
  <si>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</si>
  <si>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</si>
  <si>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</si>
  <si>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</si>
  <si>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</si>
  <si>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</si>
  <si>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</si>
  <si>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</si>
  <si>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</si>
  <si>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</si>
  <si>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</si>
  <si>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</si>
  <si>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</si>
  <si>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</si>
  <si>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</si>
  <si>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</si>
  <si>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</si>
  <si>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</si>
  <si>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</si>
  <si>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</si>
  <si>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</si>
  <si>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</si>
  <si>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</si>
  <si>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</si>
  <si>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</si>
  <si>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</si>
  <si>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</si>
  <si>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</si>
  <si>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</si>
  <si>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</si>
  <si>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</si>
  <si>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</si>
  <si>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</si>
  <si>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</si>
  <si>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</si>
  <si>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</si>
  <si>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</si>
  <si>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</si>
  <si>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</si>
  <si>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</si>
  <si>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</si>
  <si>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</si>
  <si>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</si>
  <si>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</si>
  <si>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</si>
  <si>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</si>
  <si>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</si>
  <si>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</si>
  <si>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</si>
  <si>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</si>
  <si>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</si>
  <si>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</si>
  <si>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</si>
  <si>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</si>
  <si>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</si>
  <si>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</si>
  <si>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</si>
  <si>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</si>
  <si>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</si>
  <si>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</si>
  <si>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</si>
  <si>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</si>
  <si>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</si>
  <si>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</si>
  <si>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</si>
  <si>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</si>
  <si>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</si>
  <si>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</si>
  <si>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</si>
  <si>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</si>
  <si>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</si>
  <si>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</si>
  <si>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</si>
  <si>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</si>
  <si>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</si>
  <si>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</si>
  <si>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</si>
  <si>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</si>
  <si>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</si>
  <si>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</si>
  <si>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</si>
  <si>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</si>
  <si>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</si>
  <si>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</si>
  <si>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</si>
  <si>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</si>
  <si>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</si>
  <si>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</si>
  <si>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</si>
  <si>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</si>
  <si>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</si>
  <si>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</si>
  <si>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</si>
  <si>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</si>
  <si>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</si>
  <si>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</si>
  <si>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</si>
  <si>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</si>
  <si>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</si>
  <si>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</si>
  <si>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</si>
  <si>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</si>
  <si>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</si>
  <si>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</si>
  <si>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</si>
  <si>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</si>
  <si>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</si>
  <si>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</si>
  <si>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</si>
  <si>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</si>
  <si>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</si>
  <si>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</si>
  <si>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</si>
  <si>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</si>
  <si>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</si>
  <si>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</si>
  <si>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</si>
  <si>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</si>
  <si>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</si>
  <si>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</si>
  <si>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</si>
  <si>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</si>
  <si>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</si>
  <si>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</si>
  <si>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</si>
  <si>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</si>
  <si>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</si>
  <si>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</si>
  <si>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</si>
  <si>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</si>
  <si>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</si>
  <si>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</si>
  <si>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</si>
  <si>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</si>
  <si>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</si>
  <si>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</si>
  <si>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</si>
  <si>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</si>
  <si>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</si>
  <si>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</si>
  <si>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</si>
  <si>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</si>
  <si>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</si>
  <si>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</si>
  <si>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</si>
  <si>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</si>
  <si>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</si>
  <si>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</si>
  <si>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</si>
  <si>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</si>
  <si>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</si>
  <si>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</si>
  <si>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</si>
  <si>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</si>
  <si>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</si>
  <si>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</si>
  <si>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</si>
  <si>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</si>
  <si>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</si>
  <si>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</si>
  <si>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</si>
  <si>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</si>
  <si>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</si>
  <si>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</si>
  <si>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</si>
  <si>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</si>
  <si>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</si>
  <si>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</si>
  <si>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</si>
  <si>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</si>
  <si>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</si>
  <si>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</si>
  <si>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</si>
  <si>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</si>
  <si>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</si>
  <si>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</si>
  <si>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</si>
  <si>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</si>
  <si>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</si>
  <si>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</si>
  <si>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</si>
  <si>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</si>
  <si>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</si>
  <si>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</si>
  <si>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</si>
  <si>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</si>
  <si>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</si>
  <si>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</si>
  <si>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</si>
  <si>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</si>
  <si>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</si>
  <si>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</si>
  <si>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</si>
  <si>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</si>
  <si>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</si>
  <si>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</si>
  <si>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</si>
  <si>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</si>
  <si>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</si>
  <si>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</si>
  <si>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</si>
  <si>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</si>
  <si>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</si>
  <si>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</si>
  <si>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</si>
  <si>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</si>
  <si>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</si>
  <si>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</si>
  <si>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</si>
  <si>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</si>
  <si>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</si>
  <si>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</si>
  <si>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</si>
  <si>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</si>
  <si>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</si>
  <si>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</si>
  <si>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</si>
  <si>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</si>
  <si>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</si>
  <si>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</si>
  <si>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</si>
  <si>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</si>
  <si>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</si>
  <si>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</si>
  <si>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</si>
  <si>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</si>
  <si>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</si>
  <si>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</si>
  <si>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</si>
  <si>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</si>
  <si>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</si>
  <si>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</si>
  <si>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</si>
  <si>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</si>
  <si>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</si>
  <si>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</si>
  <si>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</si>
  <si>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</si>
  <si>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</si>
  <si>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</si>
  <si>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</si>
  <si>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</si>
  <si>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</si>
  <si>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</si>
  <si>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</si>
  <si>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</si>
  <si>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</si>
  <si>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</si>
  <si>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</si>
  <si>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</si>
  <si>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</si>
  <si>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</si>
  <si>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</si>
  <si>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</si>
  <si>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</si>
  <si>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</si>
  <si>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</si>
  <si>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</si>
  <si>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</si>
  <si>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</si>
  <si>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</si>
  <si>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</si>
  <si>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</si>
  <si>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</si>
  <si>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</si>
  <si>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</si>
  <si>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</si>
  <si>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</si>
  <si>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</si>
  <si>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</si>
  <si>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</si>
  <si>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</si>
  <si>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</si>
  <si>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</si>
  <si>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</si>
  <si>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</si>
  <si>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</si>
  <si>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</si>
  <si>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</si>
  <si>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</si>
  <si>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</si>
  <si>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</si>
  <si>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</si>
  <si>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</si>
  <si>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</si>
  <si>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</si>
  <si>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</si>
  <si>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</si>
  <si>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</si>
  <si>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</si>
  <si>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</si>
  <si>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</si>
  <si>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</si>
  <si>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</si>
  <si>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</si>
  <si>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</si>
  <si>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</si>
  <si>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</si>
  <si>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</si>
  <si>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</si>
  <si>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</si>
  <si>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</si>
  <si>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</si>
  <si>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</si>
  <si>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</si>
  <si>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</si>
  <si>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</si>
  <si>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</si>
  <si>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</si>
  <si>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</si>
  <si>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</si>
  <si>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</si>
  <si>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</si>
  <si>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</si>
  <si>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</si>
  <si>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</si>
  <si>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</si>
  <si>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</si>
  <si>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</si>
  <si>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</si>
  <si>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</si>
  <si>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</si>
  <si>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</si>
  <si>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</si>
  <si>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</si>
  <si>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</si>
  <si>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</si>
  <si>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</si>
  <si>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</si>
  <si>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</si>
  <si>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</si>
  <si>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</si>
  <si>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</si>
  <si>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</si>
  <si>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</si>
  <si>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</si>
  <si>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</si>
  <si>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</si>
  <si>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</si>
  <si>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</si>
  <si>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</si>
  <si>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</si>
  <si>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</si>
  <si>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</si>
  <si>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</si>
  <si>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</si>
  <si>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</si>
  <si>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</si>
  <si>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</si>
  <si>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</si>
  <si>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</si>
  <si>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</si>
  <si>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</si>
  <si>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</si>
  <si>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</si>
  <si>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</si>
  <si>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</si>
  <si>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</si>
  <si>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</si>
  <si>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</si>
  <si>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</si>
  <si>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</si>
  <si>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</si>
  <si>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</si>
  <si>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</si>
  <si>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</si>
  <si>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</si>
  <si>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</si>
  <si>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</si>
  <si>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</si>
  <si>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</si>
  <si>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</si>
  <si>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</si>
  <si>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</si>
  <si>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</si>
  <si>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</si>
  <si>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</si>
  <si>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</si>
  <si>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</si>
  <si>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</si>
  <si>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</si>
  <si>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</si>
  <si>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</si>
  <si>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</si>
  <si>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</si>
  <si>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</si>
  <si>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</si>
  <si>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</si>
  <si>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</si>
  <si>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</si>
  <si>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</si>
  <si>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</si>
  <si>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</si>
  <si>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</si>
  <si>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</si>
  <si>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</si>
  <si>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</si>
  <si>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</si>
  <si>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</si>
  <si>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</si>
  <si>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</si>
  <si>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</si>
  <si>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</si>
  <si>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</si>
  <si>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</si>
  <si>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</si>
  <si>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</si>
  <si>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</si>
  <si>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</si>
  <si>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</si>
  <si>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</si>
  <si>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</si>
  <si>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</si>
  <si>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</si>
  <si>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</si>
  <si>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</si>
  <si>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</si>
  <si>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</si>
  <si>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</si>
  <si>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</si>
  <si>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</si>
  <si>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</si>
  <si>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</si>
  <si>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</si>
  <si>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</si>
  <si>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</si>
  <si>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</si>
  <si>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</si>
  <si>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</si>
  <si>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</si>
  <si>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</si>
  <si>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</si>
  <si>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</si>
  <si>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</si>
  <si>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</si>
  <si>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</si>
  <si>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</si>
  <si>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</si>
  <si>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</si>
  <si>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</si>
  <si>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</si>
  <si>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</si>
  <si>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</si>
  <si>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</si>
  <si>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</si>
  <si>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</si>
  <si>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</si>
  <si>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</si>
  <si>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</si>
  <si>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</si>
  <si>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</si>
  <si>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</si>
  <si>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</si>
  <si>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</si>
  <si>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</si>
  <si>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</si>
  <si>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</si>
  <si>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</si>
  <si>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</si>
  <si>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</si>
  <si>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</si>
  <si>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</si>
  <si>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</si>
  <si>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</si>
  <si>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</si>
  <si>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</si>
  <si>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</si>
  <si>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</si>
  <si>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</si>
  <si>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</si>
  <si>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</si>
  <si>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</si>
  <si>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</si>
  <si>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</si>
  <si>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</si>
  <si>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</si>
  <si>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</si>
  <si>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</si>
  <si>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</si>
  <si>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</si>
  <si>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</si>
  <si>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</si>
  <si>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</si>
  <si>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</si>
  <si>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</si>
  <si>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</si>
  <si>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</si>
  <si>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</si>
  <si>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</si>
  <si>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</si>
  <si>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</si>
  <si>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</si>
  <si>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</si>
  <si>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</si>
  <si>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</si>
  <si>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</si>
  <si>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</si>
  <si>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</si>
  <si>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</si>
  <si>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</si>
  <si>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</si>
  <si>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</si>
  <si>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</si>
  <si>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</si>
  <si>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</si>
  <si>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</si>
  <si>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</si>
  <si>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</si>
  <si>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</si>
  <si>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</si>
  <si>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</si>
  <si>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</si>
  <si>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</si>
  <si>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</si>
  <si>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</si>
  <si>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</si>
  <si>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</si>
  <si>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</si>
  <si>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</si>
  <si>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</si>
  <si>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</si>
  <si>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</si>
  <si>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</si>
  <si>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</si>
  <si>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</si>
  <si>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</si>
  <si>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</si>
  <si>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</si>
  <si>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</si>
  <si>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</si>
  <si>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</si>
  <si>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</si>
  <si>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</si>
  <si>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</si>
  <si>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</si>
  <si>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</si>
  <si>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</si>
  <si>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</si>
  <si>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</si>
  <si>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</si>
  <si>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</si>
  <si>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</si>
  <si>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</si>
  <si>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</si>
  <si>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</si>
  <si>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</si>
  <si>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</si>
  <si>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</si>
  <si>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</si>
  <si>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</si>
  <si>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</si>
  <si>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</si>
  <si>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</si>
  <si>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</si>
  <si>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</si>
  <si>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</si>
  <si>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</si>
  <si>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</si>
  <si>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</si>
  <si>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</si>
  <si>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</si>
  <si>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</si>
  <si>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</si>
  <si>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</si>
  <si>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</si>
  <si>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</si>
  <si>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</si>
  <si>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</si>
  <si>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</si>
  <si>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</si>
  <si>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</si>
  <si>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</si>
  <si>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</si>
  <si>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</si>
  <si>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</si>
  <si>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</si>
  <si>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</si>
  <si>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</si>
  <si>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</si>
  <si>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</si>
  <si>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</si>
  <si>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</si>
  <si>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</si>
  <si>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</si>
  <si>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</si>
  <si>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</si>
  <si>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</si>
  <si>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</si>
  <si>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</si>
  <si>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</si>
  <si>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</si>
  <si>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</si>
  <si>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</si>
  <si>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</si>
  <si>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</si>
  <si>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</si>
  <si>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</si>
  <si>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</si>
  <si>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</si>
  <si>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</si>
  <si>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</si>
  <si>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</si>
  <si>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</si>
  <si>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</si>
  <si>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</si>
  <si>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</si>
  <si>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</si>
  <si>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</si>
  <si>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</si>
  <si>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</si>
  <si>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</si>
  <si>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</si>
  <si>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</si>
  <si>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</si>
  <si>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</si>
  <si>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</si>
  <si>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</si>
  <si>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</si>
  <si>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</si>
  <si>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</si>
  <si>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</si>
  <si>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</si>
  <si>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</si>
  <si>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</si>
  <si>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</si>
  <si>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</si>
  <si>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</si>
  <si>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</si>
  <si>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</si>
  <si>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</si>
  <si>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</si>
  <si>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</si>
  <si>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</si>
  <si>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</si>
  <si>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</si>
  <si>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</si>
  <si>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</si>
  <si>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</si>
  <si>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</si>
  <si>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</si>
  <si>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</si>
  <si>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</si>
  <si>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</si>
  <si>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</si>
  <si>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</si>
  <si>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</si>
  <si>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</si>
  <si>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</si>
  <si>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</si>
  <si>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</si>
  <si>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</si>
  <si>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</si>
  <si>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</si>
  <si>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</si>
  <si>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</si>
  <si>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</si>
  <si>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</si>
  <si>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</si>
  <si>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</si>
  <si>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</si>
  <si>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</si>
  <si>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</si>
  <si>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</si>
  <si>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</si>
  <si>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</si>
  <si>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</si>
  <si>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</si>
  <si>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</si>
  <si>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</si>
  <si>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</si>
  <si>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</si>
  <si>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</si>
  <si>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</si>
  <si>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</si>
  <si>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</si>
  <si>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</si>
  <si>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</si>
  <si>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</si>
  <si>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</si>
  <si>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</si>
  <si>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</si>
  <si>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</si>
  <si>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</si>
  <si>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</si>
  <si>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</si>
  <si>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</si>
  <si>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</si>
  <si>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</si>
  <si>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</si>
  <si>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</si>
  <si>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</si>
  <si>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</si>
  <si>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</si>
  <si>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</si>
  <si>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</si>
  <si>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</si>
  <si>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</si>
  <si>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</si>
  <si>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</si>
  <si>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</si>
  <si>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</si>
  <si>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</si>
  <si>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</si>
  <si>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</si>
  <si>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</si>
  <si>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</si>
  <si>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</si>
  <si>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</si>
  <si>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</si>
  <si>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</si>
  <si>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</si>
  <si>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</si>
  <si>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</si>
  <si>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</si>
  <si>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</si>
  <si>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</si>
  <si>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</si>
  <si>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</si>
  <si>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</si>
  <si>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</si>
  <si>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</si>
  <si>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</si>
  <si>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</si>
  <si>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</si>
  <si>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</si>
  <si>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</si>
  <si>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</si>
  <si>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</si>
  <si>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</si>
  <si>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</si>
  <si>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</si>
  <si>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</si>
  <si>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</si>
  <si>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</si>
  <si>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</si>
  <si>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</si>
  <si>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</si>
  <si>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</si>
  <si>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</si>
  <si>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</si>
  <si>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</si>
  <si>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</si>
  <si>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</si>
  <si>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</si>
  <si>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</si>
  <si>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</si>
  <si>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</si>
  <si>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</si>
  <si>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</si>
  <si>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</si>
  <si>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</si>
  <si>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</si>
  <si>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</si>
  <si>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</si>
  <si>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</si>
  <si>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</si>
  <si>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</si>
  <si>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</si>
  <si>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</si>
  <si>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</si>
  <si>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</si>
  <si>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</si>
  <si>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</si>
  <si>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</si>
  <si>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</si>
  <si>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</si>
  <si>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</si>
  <si>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</si>
  <si>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</si>
  <si>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</si>
  <si>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</si>
  <si>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</si>
  <si>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</si>
  <si>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</si>
  <si>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</si>
  <si>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</si>
  <si>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</si>
  <si>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</si>
  <si>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</si>
  <si>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</si>
  <si>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</si>
  <si>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</si>
  <si>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</si>
  <si>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</si>
  <si>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</si>
  <si>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</si>
  <si>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</si>
  <si>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</si>
  <si>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</si>
  <si>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</si>
  <si>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</si>
  <si>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</si>
  <si>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</si>
  <si>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</si>
  <si>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</si>
  <si>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</si>
  <si>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</si>
  <si>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</si>
  <si>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</si>
  <si>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</si>
  <si>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</si>
  <si>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</si>
  <si>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</si>
  <si>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</si>
  <si>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</si>
  <si>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</si>
  <si>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</si>
  <si>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</si>
  <si>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</si>
  <si>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</si>
  <si>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</si>
  <si>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</si>
  <si>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</si>
  <si>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</si>
  <si>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</si>
  <si>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</si>
  <si>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</si>
  <si>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</si>
  <si>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</si>
  <si>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</si>
  <si>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</si>
  <si>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</si>
  <si>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</si>
  <si>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</si>
  <si>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</si>
  <si>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</si>
  <si>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</si>
  <si>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</si>
  <si>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</si>
  <si>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</si>
  <si>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</si>
  <si>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</si>
  <si>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</si>
  <si>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</si>
  <si>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</si>
  <si>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</si>
  <si>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</si>
  <si>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</si>
  <si>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</si>
  <si>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</si>
  <si>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</si>
  <si>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</si>
  <si>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</si>
  <si>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</si>
  <si>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</si>
  <si>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</si>
  <si>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</si>
  <si>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</si>
  <si>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</si>
  <si>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</si>
  <si>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</si>
  <si>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</si>
  <si>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</si>
  <si>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</si>
  <si>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</si>
  <si>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</si>
  <si>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</si>
  <si>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</si>
  <si>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</si>
  <si>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</si>
  <si>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</si>
  <si>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</si>
  <si>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</si>
  <si>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</si>
  <si>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</si>
  <si>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</si>
  <si>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</si>
  <si>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</si>
  <si>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</si>
  <si>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</si>
  <si>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</si>
  <si>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</si>
  <si>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</si>
  <si>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</si>
  <si>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</si>
  <si>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</si>
  <si>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</si>
  <si>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</si>
  <si>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</si>
  <si>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</si>
  <si>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</si>
  <si>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</si>
  <si>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</si>
  <si>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</si>
  <si>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</si>
  <si>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</si>
  <si>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</si>
  <si>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</si>
  <si>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</si>
  <si>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</si>
  <si>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</si>
  <si>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</si>
  <si>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</si>
  <si>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</si>
  <si>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</si>
  <si>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</si>
  <si>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</si>
  <si>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</si>
  <si>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</si>
  <si>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</si>
  <si>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</si>
  <si>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</si>
  <si>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</si>
  <si>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</si>
  <si>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</si>
  <si>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</si>
  <si>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</si>
  <si>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</si>
  <si>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</si>
  <si>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</si>
  <si>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</si>
  <si>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</si>
  <si>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</si>
  <si>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</si>
  <si>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</si>
  <si>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</si>
  <si>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</si>
  <si>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</si>
  <si>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</si>
  <si>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</si>
  <si>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</si>
  <si>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</si>
  <si>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</si>
  <si>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</si>
  <si>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</si>
  <si>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</si>
  <si>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</si>
  <si>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</si>
  <si>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</si>
  <si>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</si>
  <si>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</si>
  <si>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</si>
  <si>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</si>
  <si>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</si>
  <si>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</si>
  <si>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</si>
  <si>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</si>
  <si>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</si>
  <si>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</si>
  <si>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</si>
  <si>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</si>
  <si>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</si>
  <si>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</si>
  <si>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</si>
  <si>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</si>
  <si>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</si>
  <si>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</si>
  <si>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</si>
  <si>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</si>
  <si>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</si>
  <si>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</si>
  <si>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</si>
  <si>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</si>
  <si>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</si>
  <si>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</si>
  <si>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</si>
  <si>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</si>
  <si>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</si>
  <si>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</si>
  <si>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</si>
  <si>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</si>
  <si>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</si>
  <si>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</si>
  <si>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</si>
  <si>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</si>
  <si>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</si>
  <si>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</si>
  <si>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</si>
  <si>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</si>
  <si>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</si>
  <si>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</si>
  <si>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</si>
  <si>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</si>
  <si>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</si>
  <si>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</si>
  <si>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</si>
  <si>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</si>
  <si>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</si>
  <si>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</si>
  <si>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</si>
  <si>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</si>
  <si>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</si>
  <si>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</si>
  <si>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</si>
  <si>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</si>
  <si>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</si>
  <si>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</si>
  <si>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</si>
  <si>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</si>
  <si>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</si>
  <si>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</si>
  <si>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</si>
  <si>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</si>
  <si>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</si>
  <si>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</si>
  <si>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</si>
  <si>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</si>
  <si>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</si>
  <si>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</si>
  <si>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</si>
  <si>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</si>
  <si>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</si>
  <si>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</si>
  <si>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</si>
  <si>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</si>
  <si>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</si>
  <si>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</si>
  <si>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</si>
  <si>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</si>
  <si>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</si>
  <si>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</si>
  <si>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</si>
  <si>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</si>
  <si>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</si>
  <si>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</si>
  <si>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</si>
  <si>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</si>
  <si>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</si>
  <si>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</si>
  <si>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</si>
  <si>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</si>
  <si>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</si>
  <si>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</si>
  <si>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</si>
  <si>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</si>
  <si>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</si>
  <si>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</si>
  <si>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</si>
  <si>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</si>
  <si>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</si>
  <si>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</si>
  <si>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</si>
  <si>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</si>
  <si>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</si>
  <si>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</si>
  <si>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</si>
  <si>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</si>
  <si>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</si>
  <si>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</si>
  <si>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</si>
  <si>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</si>
  <si>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</si>
  <si>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</si>
  <si>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</si>
  <si>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</si>
  <si>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</si>
  <si>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</si>
  <si>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</si>
  <si>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</si>
  <si>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</si>
  <si>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</si>
  <si>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</si>
  <si>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</si>
  <si>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</si>
  <si>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</si>
  <si>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</si>
  <si>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</si>
  <si>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</si>
  <si>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</si>
  <si>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</si>
  <si>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</si>
  <si>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</si>
  <si>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</si>
  <si>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</si>
  <si>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</si>
  <si>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</si>
  <si>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</si>
  <si>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</si>
  <si>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</si>
  <si>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</si>
  <si>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</si>
  <si>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</si>
  <si>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</si>
  <si>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</si>
  <si>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</si>
  <si>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</si>
  <si>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</si>
  <si>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</si>
  <si>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</si>
  <si>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</si>
  <si>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</si>
  <si>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</si>
  <si>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</si>
  <si>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</si>
  <si>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</si>
  <si>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</si>
  <si>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</si>
  <si>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</si>
  <si>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</si>
  <si>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</si>
  <si>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</si>
  <si>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</si>
  <si>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</si>
  <si>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</si>
  <si>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</si>
  <si>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</si>
  <si>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</si>
  <si>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</si>
  <si>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</si>
  <si>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</si>
  <si>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</si>
  <si>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</si>
  <si>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</si>
  <si>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</si>
  <si>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</si>
  <si>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</si>
  <si>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</si>
  <si>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</si>
  <si>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</si>
  <si>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</si>
  <si>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</si>
  <si>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</si>
  <si>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</si>
  <si>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</si>
  <si>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</si>
  <si>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</si>
  <si>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</si>
  <si>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</si>
  <si>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</si>
  <si>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</si>
  <si>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</si>
  <si>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</si>
  <si>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</si>
  <si>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</si>
  <si>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</si>
  <si>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</si>
  <si>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</si>
  <si>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</si>
  <si>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</si>
  <si>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</si>
  <si>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</si>
  <si>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</si>
  <si>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</si>
  <si>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</si>
  <si>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</si>
  <si>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</si>
  <si>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</si>
  <si>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</si>
  <si>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</si>
  <si>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</si>
  <si>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</si>
  <si>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</si>
  <si>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</si>
  <si>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</si>
  <si>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</si>
  <si>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</si>
  <si>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</si>
  <si>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</si>
  <si>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</si>
  <si>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</si>
  <si>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</si>
  <si>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</si>
  <si>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</si>
  <si>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</si>
  <si>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</si>
  <si>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</si>
  <si>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</si>
  <si>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</si>
  <si>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</si>
  <si>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</si>
  <si>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</si>
  <si>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</si>
  <si>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</si>
  <si>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</si>
  <si>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</si>
  <si>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</si>
  <si>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</si>
  <si>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</si>
  <si>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</si>
  <si>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</si>
  <si>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</si>
  <si>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</si>
  <si>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</si>
  <si>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</si>
  <si>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</si>
  <si>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</si>
  <si>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</si>
  <si>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</si>
  <si>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</si>
  <si>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</si>
  <si>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</si>
  <si>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</si>
  <si>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</si>
  <si>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</si>
  <si>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</si>
  <si>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</si>
  <si>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</si>
  <si>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</si>
  <si>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</si>
  <si>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</si>
  <si>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</si>
  <si>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</si>
  <si>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</si>
  <si>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</si>
  <si>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</si>
  <si>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</si>
  <si>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</si>
  <si>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</si>
  <si>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</si>
  <si>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</si>
  <si>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</si>
  <si>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</si>
  <si>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</si>
  <si>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</si>
  <si>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</si>
  <si>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</si>
  <si>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</si>
  <si>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</si>
  <si>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</si>
  <si>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</si>
  <si>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</si>
  <si>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</si>
  <si>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</si>
  <si>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</si>
  <si>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</si>
  <si>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</si>
  <si>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</si>
  <si>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</si>
  <si>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</si>
  <si>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</si>
  <si>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</si>
  <si>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</si>
  <si>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</si>
  <si>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</si>
  <si>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</si>
  <si>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</si>
  <si>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</si>
  <si>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</si>
  <si>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</si>
  <si>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</si>
  <si>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</si>
  <si>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</si>
  <si>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</si>
  <si>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</si>
  <si>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</si>
  <si>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</si>
  <si>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</si>
  <si>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</si>
  <si>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</si>
  <si>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</si>
  <si>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</si>
  <si>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</si>
  <si>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</si>
  <si>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</si>
  <si>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</si>
  <si>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</si>
  <si>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</si>
  <si>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</si>
  <si>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</si>
  <si>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</si>
  <si>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</si>
  <si>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</si>
  <si>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</si>
  <si>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</si>
  <si>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</si>
  <si>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</si>
  <si>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</si>
  <si>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</si>
  <si>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</si>
  <si>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</si>
  <si>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</si>
  <si>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</si>
  <si>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</si>
  <si>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</si>
  <si>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</si>
  <si>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</si>
  <si>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</si>
  <si>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</si>
  <si>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</si>
  <si>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</si>
  <si>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</si>
  <si>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</si>
  <si>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</si>
  <si>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</si>
  <si>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</si>
  <si>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</si>
  <si>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</si>
  <si>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</si>
  <si>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</si>
  <si>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</si>
  <si>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</si>
  <si>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</si>
  <si>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</si>
  <si>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</si>
  <si>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</si>
  <si>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</si>
  <si>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</si>
  <si>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</si>
  <si>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</si>
  <si>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</si>
  <si>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</si>
  <si>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</si>
  <si>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</si>
  <si>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</si>
  <si>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</si>
  <si>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</si>
  <si>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</si>
  <si>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</si>
  <si>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</si>
  <si>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</si>
  <si>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</si>
  <si>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</si>
  <si>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</si>
  <si>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</si>
  <si>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</si>
  <si>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</si>
  <si>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</si>
  <si>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</si>
  <si>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</si>
  <si>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</si>
  <si>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</si>
  <si>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</si>
  <si>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</si>
  <si>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</si>
  <si>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</si>
  <si>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</si>
  <si>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</si>
  <si>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</si>
  <si>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</si>
  <si>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</si>
  <si>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</si>
  <si>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</si>
  <si>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</si>
  <si>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</si>
  <si>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</si>
  <si>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</si>
  <si>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</si>
  <si>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</si>
  <si>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</si>
  <si>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</si>
  <si>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</si>
  <si>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</si>
  <si>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</si>
  <si>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</si>
  <si>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</si>
  <si>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</si>
  <si>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</si>
  <si>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</si>
  <si>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</si>
  <si>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</si>
  <si>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</si>
  <si>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</si>
  <si>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</si>
  <si>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</si>
  <si>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</si>
  <si>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</si>
  <si>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</si>
  <si>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</si>
  <si>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</si>
  <si>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</si>
  <si>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</si>
  <si>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</si>
  <si>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</si>
  <si>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</si>
  <si>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</si>
  <si>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</si>
  <si>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</si>
  <si>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</si>
  <si>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</si>
  <si>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</si>
  <si>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</si>
  <si>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</si>
  <si>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</si>
  <si>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</si>
  <si>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</si>
  <si>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</si>
  <si>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</si>
  <si>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</si>
  <si>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</si>
  <si>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</si>
  <si>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</si>
  <si>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</si>
  <si>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</si>
  <si>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</si>
  <si>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</si>
  <si>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</si>
  <si>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</si>
  <si>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</si>
  <si>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</si>
  <si>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</si>
  <si>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</si>
  <si>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</si>
  <si>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</si>
  <si>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</si>
  <si>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</si>
  <si>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</si>
  <si>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</si>
  <si>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</si>
  <si>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</si>
  <si>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</si>
  <si>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</si>
  <si>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</si>
  <si>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</si>
  <si>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</si>
  <si>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</si>
  <si>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</si>
  <si>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</si>
  <si>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</si>
  <si>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</si>
  <si>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</si>
  <si>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</si>
  <si>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</si>
  <si>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</si>
  <si>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</si>
  <si>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</si>
  <si>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</si>
  <si>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</si>
  <si>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</si>
  <si>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</si>
  <si>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</si>
  <si>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</si>
  <si>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</si>
  <si>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</si>
  <si>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</si>
  <si>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</si>
  <si>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</si>
  <si>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</si>
  <si>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</si>
  <si>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</si>
  <si>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</si>
  <si>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</si>
  <si>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</si>
  <si>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</si>
  <si>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</si>
  <si>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</si>
  <si>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</si>
  <si>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</si>
  <si>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</si>
  <si>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</si>
  <si>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</si>
  <si>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</si>
  <si>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</si>
  <si>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</si>
  <si>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</si>
  <si>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</si>
  <si>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</si>
  <si>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</si>
  <si>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</si>
  <si>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</si>
  <si>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</si>
  <si>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</si>
  <si>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</si>
  <si>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</si>
  <si>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</si>
  <si>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</si>
  <si>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</si>
  <si>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</si>
  <si>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</si>
  <si>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</si>
  <si>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</si>
  <si>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</si>
  <si>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</si>
  <si>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</si>
  <si>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</si>
  <si>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</si>
  <si>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</si>
  <si>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</si>
  <si>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</si>
  <si>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</si>
  <si>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</si>
  <si>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</si>
  <si>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</si>
  <si>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</si>
  <si>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</si>
  <si>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</si>
  <si>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</si>
  <si>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</si>
  <si>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</si>
  <si>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</si>
  <si>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</si>
  <si>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</si>
  <si>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</si>
  <si>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</si>
  <si>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</si>
  <si>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</si>
  <si>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</si>
  <si>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</si>
  <si>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</si>
  <si>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</si>
  <si>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</si>
  <si>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</si>
  <si>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</si>
  <si>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</si>
  <si>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</si>
  <si>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</si>
  <si>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</si>
  <si>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</si>
  <si>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</si>
  <si>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</si>
  <si>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</si>
  <si>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</si>
  <si>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</si>
  <si>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</si>
  <si>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</si>
  <si>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</si>
  <si>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</si>
  <si>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</si>
  <si>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</si>
  <si>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</si>
  <si>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</si>
  <si>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</si>
  <si>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</si>
  <si>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</si>
  <si>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</si>
  <si>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</si>
  <si>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</si>
  <si>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</si>
  <si>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</si>
  <si>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</si>
  <si>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</si>
  <si>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</si>
  <si>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</si>
  <si>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</si>
  <si>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</si>
  <si>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</si>
  <si>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</si>
  <si>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</si>
  <si>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</si>
  <si>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</si>
  <si>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</si>
  <si>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</si>
  <si>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</si>
  <si>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</si>
  <si>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</si>
  <si>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</si>
  <si>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</si>
  <si>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</si>
  <si>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</si>
  <si>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</si>
  <si>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</si>
  <si>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</si>
  <si>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</si>
  <si>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</si>
  <si>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</si>
  <si>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</si>
  <si>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</si>
  <si>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</si>
  <si>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</si>
  <si>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</si>
  <si>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</si>
  <si>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</si>
  <si>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</si>
  <si>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</si>
  <si>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</si>
  <si>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</si>
  <si>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</si>
  <si>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</si>
  <si>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</si>
  <si>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</si>
  <si>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</si>
  <si>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</si>
  <si>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</si>
  <si>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</si>
  <si>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</si>
  <si>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</si>
  <si>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</si>
  <si>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</si>
  <si>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</si>
  <si>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</si>
  <si>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</si>
  <si>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</si>
  <si>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</si>
  <si>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</si>
  <si>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</si>
  <si>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</si>
  <si>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</si>
  <si>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</si>
  <si>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</si>
  <si>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</si>
  <si>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</si>
  <si>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</si>
  <si>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</si>
  <si>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</si>
  <si>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</si>
  <si>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</si>
  <si>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</si>
  <si>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</si>
  <si>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</si>
  <si>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</si>
  <si>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</si>
  <si>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</si>
  <si>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</si>
  <si>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</si>
  <si>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</si>
  <si>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</si>
  <si>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</si>
  <si>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</si>
  <si>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</si>
  <si>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</si>
  <si>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</si>
  <si>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</si>
  <si>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</si>
  <si>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</si>
  <si>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</si>
  <si>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</si>
  <si>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</si>
  <si>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</si>
  <si>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</si>
  <si>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</si>
  <si>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</si>
  <si>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</si>
  <si>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</si>
  <si>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</si>
  <si>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</si>
  <si>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</si>
  <si>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</si>
  <si>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</si>
  <si>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</si>
  <si>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</si>
  <si>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</si>
  <si>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</si>
  <si>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</si>
  <si>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</si>
  <si>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</si>
  <si>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</si>
  <si>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</si>
  <si>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</si>
  <si>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</si>
  <si>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</si>
  <si>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</si>
  <si>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</si>
  <si>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</si>
  <si>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</si>
  <si>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</si>
  <si>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</si>
  <si>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</si>
  <si>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</si>
  <si>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</si>
  <si>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</si>
  <si>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</si>
  <si>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</si>
  <si>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</si>
  <si>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</si>
  <si>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</si>
  <si>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</si>
  <si>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</si>
  <si>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</si>
  <si>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</si>
  <si>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</si>
  <si>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</si>
  <si>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</si>
  <si>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</si>
  <si>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</si>
  <si>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</si>
  <si>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</si>
  <si>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</si>
  <si>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</si>
  <si>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</si>
  <si>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</si>
  <si>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</si>
  <si>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</si>
  <si>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</si>
  <si>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</si>
  <si>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</si>
  <si>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</si>
  <si>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</si>
  <si>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</si>
  <si>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</si>
  <si>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</si>
  <si>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</si>
  <si>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</si>
  <si>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</si>
  <si>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</si>
  <si>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</si>
  <si>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</si>
  <si>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</si>
  <si>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</si>
  <si>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</si>
  <si>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</si>
  <si>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</si>
  <si>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</si>
  <si>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</si>
  <si>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</si>
  <si>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</si>
  <si>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</si>
  <si>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</si>
  <si>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</si>
  <si>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</si>
  <si>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</si>
  <si>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</si>
  <si>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</si>
  <si>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</si>
  <si>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</si>
  <si>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</si>
  <si>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</si>
  <si>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</si>
  <si>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</si>
  <si>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</si>
  <si>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</si>
  <si>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</si>
  <si>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</si>
  <si>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</si>
  <si>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</si>
  <si>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</si>
  <si>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</si>
  <si>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</si>
  <si>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</si>
  <si>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</si>
  <si>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</si>
  <si>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</si>
  <si>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</si>
  <si>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</si>
  <si>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</si>
  <si>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</si>
  <si>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</si>
  <si>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</si>
  <si>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</si>
  <si>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</si>
  <si>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</si>
  <si>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</si>
  <si>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</si>
  <si>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</si>
  <si>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</si>
  <si>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</si>
  <si>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</si>
  <si>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</si>
  <si>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</si>
  <si>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</si>
  <si>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</si>
  <si>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</si>
  <si>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</si>
  <si>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</si>
  <si>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</si>
  <si>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</si>
  <si>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</si>
  <si>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</si>
  <si>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</si>
  <si>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</si>
  <si>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</si>
  <si>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</si>
  <si>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</si>
  <si>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</si>
  <si>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</si>
  <si>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</si>
  <si>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</si>
  <si>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</si>
  <si>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</si>
  <si>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</si>
  <si>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</si>
  <si>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</si>
  <si>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</si>
  <si>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</si>
  <si>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</si>
  <si>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</si>
  <si>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</si>
  <si>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</si>
  <si>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</si>
  <si>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</si>
  <si>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</si>
  <si>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</si>
  <si>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</si>
  <si>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</si>
  <si>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</si>
  <si>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</si>
  <si>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</si>
  <si>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</si>
  <si>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</si>
  <si>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</si>
  <si>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</si>
  <si>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</si>
  <si>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</si>
  <si>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</si>
  <si>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</si>
  <si>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</si>
  <si>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</si>
  <si>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</si>
  <si>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</si>
  <si>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</si>
  <si>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</si>
  <si>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</si>
  <si>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</si>
  <si>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</si>
  <si>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</si>
  <si>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</si>
  <si>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</si>
  <si>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</si>
  <si>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</si>
  <si>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</si>
  <si>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</si>
  <si>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</si>
  <si>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</si>
  <si>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</si>
  <si>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</si>
  <si>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</si>
  <si>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</si>
  <si>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</si>
  <si>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</si>
  <si>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</si>
  <si>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</si>
  <si>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</si>
  <si>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</si>
  <si>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</si>
  <si>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</si>
  <si>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</si>
  <si>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</si>
  <si>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</si>
  <si>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</si>
  <si>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</si>
  <si>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</si>
  <si>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</si>
  <si>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</si>
  <si>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</si>
  <si>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</si>
  <si>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</si>
  <si>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</si>
  <si>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</si>
  <si>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</si>
  <si>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</si>
  <si>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</si>
  <si>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</si>
  <si>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</si>
  <si>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</si>
  <si>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</si>
  <si>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</si>
  <si>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</si>
  <si>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</si>
  <si>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</si>
  <si>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</si>
  <si>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</si>
  <si>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</si>
  <si>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</si>
  <si>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</si>
  <si>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</si>
  <si>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</si>
  <si>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</si>
  <si>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</si>
  <si>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</si>
  <si>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</si>
  <si>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</si>
  <si>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</si>
  <si>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</si>
  <si>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</si>
  <si>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</si>
  <si>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</si>
  <si>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</si>
  <si>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</si>
  <si>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</si>
  <si>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</si>
  <si>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</si>
  <si>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</si>
  <si>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</si>
  <si>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</si>
  <si>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</si>
  <si>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</si>
  <si>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</si>
  <si>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</si>
  <si>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</si>
  <si>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</si>
  <si>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</si>
  <si>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</si>
  <si>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</si>
  <si>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</si>
  <si>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</si>
  <si>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</si>
  <si>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</si>
  <si>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</si>
  <si>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</si>
  <si>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</si>
  <si>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</si>
  <si>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</si>
  <si>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</si>
  <si>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</si>
  <si>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</si>
  <si>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</si>
  <si>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</si>
  <si>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</si>
  <si>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</si>
  <si>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</si>
  <si>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</si>
  <si>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</si>
  <si>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</si>
  <si>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</si>
  <si>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</si>
  <si>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</si>
  <si>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</si>
  <si>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</si>
  <si>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</si>
  <si>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</si>
  <si>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</si>
  <si>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</si>
  <si>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</si>
  <si>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</si>
  <si>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</si>
  <si>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</si>
  <si>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</si>
  <si>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</si>
  <si>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</si>
  <si>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</si>
  <si>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</si>
  <si>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</si>
  <si>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</si>
  <si>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</si>
  <si>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</si>
  <si>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</si>
  <si>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</si>
  <si>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</si>
  <si>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</si>
  <si>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</si>
  <si>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</si>
  <si>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</si>
  <si>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</si>
  <si>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</si>
  <si>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</si>
  <si>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</si>
  <si>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</si>
  <si>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</si>
  <si>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</si>
  <si>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</si>
  <si>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</si>
  <si>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</si>
  <si>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</si>
  <si>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</si>
  <si>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</si>
  <si>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</si>
  <si>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</si>
  <si>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</si>
  <si>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</si>
  <si>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</si>
  <si>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</si>
  <si>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</si>
  <si>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</si>
  <si>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</si>
  <si>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</si>
  <si>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</si>
  <si>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</si>
  <si>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</si>
  <si>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</si>
  <si>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</si>
  <si>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</si>
  <si>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</si>
  <si>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</si>
  <si>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</si>
  <si>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</si>
  <si>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</si>
  <si>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</si>
  <si>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</si>
  <si>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</si>
  <si>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</si>
  <si>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</si>
  <si>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</si>
  <si>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</si>
  <si>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</si>
  <si>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</si>
  <si>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</si>
  <si>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</si>
  <si>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</si>
  <si>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</si>
  <si>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</si>
  <si>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</si>
  <si>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</si>
  <si>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</si>
  <si>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</si>
  <si>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</si>
  <si>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</si>
  <si>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</si>
  <si>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</si>
  <si>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</si>
  <si>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</si>
  <si>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</si>
  <si>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</si>
  <si>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</si>
  <si>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</si>
  <si>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</si>
  <si>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</si>
  <si>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</si>
  <si>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</si>
  <si>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</si>
  <si>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</si>
  <si>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</si>
  <si>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</si>
  <si>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</si>
  <si>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</si>
  <si>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</si>
  <si>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</si>
  <si>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</si>
  <si>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</si>
  <si>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</si>
  <si>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</si>
  <si>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</si>
  <si>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</si>
  <si>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</si>
  <si>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</si>
  <si>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</si>
  <si>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</si>
  <si>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</si>
  <si>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</si>
  <si>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</si>
  <si>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</si>
  <si>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</si>
  <si>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</si>
  <si>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</si>
  <si>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</si>
  <si>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</si>
  <si>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</si>
  <si>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</si>
  <si>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</si>
  <si>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</si>
  <si>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</si>
  <si>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</si>
  <si>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</si>
  <si>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</si>
  <si>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</si>
  <si>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</si>
  <si>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</si>
  <si>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</si>
  <si>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</si>
  <si>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</si>
  <si>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</si>
  <si>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</si>
  <si>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</si>
  <si>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</si>
  <si>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</si>
  <si>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</si>
  <si>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</si>
  <si>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</si>
  <si>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</si>
  <si>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</si>
  <si>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</si>
  <si>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</si>
  <si>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</si>
  <si>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</si>
  <si>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</si>
  <si>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</si>
  <si>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</si>
  <si>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</si>
  <si>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</si>
  <si>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</si>
  <si>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</si>
  <si>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</si>
  <si>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</si>
  <si>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</si>
  <si>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</si>
  <si>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</si>
  <si>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</si>
  <si>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</si>
  <si>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</si>
  <si>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</si>
  <si>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</si>
  <si>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</si>
  <si>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</si>
  <si>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</si>
  <si>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</si>
  <si>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</si>
  <si>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</si>
  <si>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</si>
  <si>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</si>
  <si>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</si>
  <si>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</si>
  <si>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</si>
  <si>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</si>
  <si>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</si>
  <si>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</si>
  <si>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</si>
  <si>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</si>
  <si>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</si>
  <si>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</si>
  <si>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</si>
  <si>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</si>
  <si>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</si>
  <si>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</si>
  <si>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</si>
  <si>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</si>
  <si>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</si>
  <si>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</si>
  <si>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</si>
  <si>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</si>
  <si>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</si>
  <si>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</si>
  <si>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</si>
  <si>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</si>
  <si>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</si>
  <si>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</si>
  <si>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</si>
  <si>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</si>
  <si>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</si>
  <si>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</si>
  <si>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</si>
  <si>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</si>
  <si>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</si>
  <si>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</si>
  <si>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</si>
  <si>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</si>
  <si>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</si>
  <si>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</si>
  <si>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</si>
  <si>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</si>
  <si>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</si>
  <si>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</si>
  <si>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</si>
  <si>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</si>
  <si>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</si>
  <si>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</si>
  <si>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</si>
  <si>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</si>
  <si>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</si>
  <si>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</si>
  <si>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</si>
  <si>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</si>
  <si>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</si>
  <si>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</si>
  <si>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</si>
  <si>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</si>
  <si>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</si>
  <si>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</si>
  <si>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</si>
  <si>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</si>
  <si>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</si>
  <si>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</si>
  <si>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</si>
  <si>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</si>
  <si>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</si>
  <si>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</si>
  <si>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</si>
  <si>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</si>
  <si>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</si>
  <si>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</si>
  <si>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</si>
  <si>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</si>
  <si>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</si>
  <si>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</si>
  <si>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</si>
  <si>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</si>
  <si>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</si>
  <si>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</si>
  <si>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</si>
  <si>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</si>
  <si>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</si>
  <si>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</si>
  <si>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</si>
  <si>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</si>
  <si>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</si>
  <si>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</si>
  <si>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</si>
  <si>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</si>
  <si>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</si>
  <si>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</si>
  <si>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</si>
  <si>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</si>
  <si>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</si>
  <si>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</si>
  <si>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</si>
  <si>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</si>
  <si>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</si>
  <si>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</si>
  <si>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</si>
  <si>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</si>
  <si>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</si>
  <si>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</si>
  <si>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</si>
  <si>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</si>
  <si>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</si>
  <si>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</si>
  <si>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</si>
  <si>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</si>
  <si>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</si>
  <si>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</si>
  <si>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</si>
  <si>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</si>
  <si>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</si>
  <si>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</si>
  <si>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</si>
  <si>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</si>
  <si>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</si>
  <si>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</si>
  <si>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</si>
  <si>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</si>
  <si>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</si>
  <si>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</si>
  <si>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</si>
  <si>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</si>
  <si>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</si>
  <si>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</si>
  <si>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</si>
  <si>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</si>
  <si>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</si>
  <si>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</si>
  <si>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</si>
  <si>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</si>
  <si>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</si>
  <si>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</si>
  <si>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</si>
  <si>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</si>
  <si>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</si>
  <si>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</si>
  <si>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</si>
  <si>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</si>
  <si>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</si>
  <si>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</si>
  <si>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</si>
  <si>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</si>
  <si>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</si>
  <si>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</si>
  <si>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</si>
  <si>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</si>
  <si>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</si>
  <si>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</si>
  <si>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</si>
  <si>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</si>
  <si>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</si>
  <si>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</si>
  <si>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</si>
  <si>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</si>
  <si>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</si>
  <si>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</si>
  <si>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</si>
  <si>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</si>
  <si>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</si>
  <si>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</si>
  <si>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</si>
  <si>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</si>
  <si>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</si>
  <si>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</si>
  <si>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</si>
  <si>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</si>
  <si>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</si>
  <si>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</si>
  <si>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</si>
  <si>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</si>
  <si>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</si>
  <si>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</si>
  <si>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</si>
  <si>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</si>
  <si>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</si>
  <si>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</si>
  <si>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</si>
  <si>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</si>
  <si>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</si>
  <si>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</si>
  <si>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</si>
  <si>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</si>
  <si>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</si>
  <si>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</si>
  <si>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</si>
  <si>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</si>
  <si>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</si>
  <si>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</si>
  <si>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</si>
  <si>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</si>
  <si>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</si>
  <si>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</si>
  <si>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</si>
  <si>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</si>
  <si>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</si>
  <si>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</si>
  <si>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</si>
  <si>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</si>
  <si>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</si>
  <si>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</si>
  <si>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</si>
  <si>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</si>
  <si>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</si>
  <si>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</si>
  <si>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</si>
  <si>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</si>
  <si>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</si>
  <si>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</si>
  <si>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</si>
  <si>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</si>
  <si>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</si>
  <si>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</si>
  <si>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</si>
  <si>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</si>
  <si>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</si>
  <si>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</si>
  <si>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</si>
  <si>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</si>
  <si>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</si>
  <si>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</si>
  <si>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</si>
  <si>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</si>
  <si>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</si>
  <si>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</si>
  <si>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</si>
  <si>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</si>
  <si>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</si>
  <si>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</si>
  <si>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</si>
  <si>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</si>
  <si>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</si>
  <si>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</si>
  <si>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</si>
  <si>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</si>
  <si>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</si>
  <si>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</si>
  <si>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</si>
  <si>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</si>
  <si>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</si>
  <si>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</si>
  <si>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</si>
  <si>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</si>
  <si>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</si>
  <si>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</si>
  <si>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</si>
  <si>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</si>
  <si>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</si>
  <si>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</si>
  <si>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</si>
  <si>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</si>
  <si>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</si>
  <si>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</si>
  <si>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</si>
  <si>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</si>
  <si>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</si>
  <si>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</si>
  <si>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</si>
  <si>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</si>
  <si>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</si>
  <si>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</si>
  <si>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</si>
  <si>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</si>
  <si>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</si>
  <si>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</si>
  <si>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</si>
  <si>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</si>
  <si>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</si>
  <si>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</si>
  <si>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</si>
  <si>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</si>
  <si>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</si>
  <si>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</si>
  <si>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</si>
  <si>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</si>
  <si>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</si>
  <si>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</si>
  <si>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</si>
  <si>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</si>
  <si>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</si>
  <si>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</si>
  <si>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</si>
  <si>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</si>
  <si>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</si>
  <si>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</si>
  <si>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</si>
  <si>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</si>
  <si>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</si>
  <si>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</si>
  <si>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</si>
  <si>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</si>
  <si>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</si>
  <si>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</si>
  <si>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</si>
  <si>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</si>
  <si>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</si>
  <si>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</si>
  <si>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</si>
  <si>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</si>
  <si>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</si>
  <si>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</si>
  <si>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</si>
  <si>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</si>
  <si>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</si>
  <si>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</si>
  <si>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</si>
  <si>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</si>
  <si>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</si>
  <si>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</si>
  <si>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</si>
  <si>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</si>
  <si>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</si>
  <si>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</si>
  <si>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</si>
  <si>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</si>
  <si>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</si>
  <si>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</si>
  <si>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</si>
  <si>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</si>
  <si>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</si>
  <si>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</si>
  <si>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</si>
  <si>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</si>
  <si>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</si>
  <si>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</si>
  <si>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</si>
  <si>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</si>
  <si>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</si>
  <si>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</si>
  <si>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</si>
  <si>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</si>
  <si>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</si>
  <si>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</si>
  <si>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</si>
  <si>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</si>
  <si>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</si>
  <si>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</si>
  <si>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</si>
  <si>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</si>
  <si>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</si>
  <si>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</si>
  <si>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</si>
  <si>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</si>
  <si>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</si>
  <si>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</si>
  <si>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</si>
  <si>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</si>
  <si>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</si>
  <si>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</si>
  <si>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</si>
  <si>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</si>
  <si>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</si>
  <si>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</si>
  <si>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</si>
  <si>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</si>
  <si>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</si>
  <si>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</si>
  <si>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</si>
  <si>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</si>
  <si>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</si>
  <si>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</si>
  <si>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</si>
  <si>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</si>
  <si>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</si>
  <si>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</si>
  <si>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</si>
  <si>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</si>
  <si>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</si>
  <si>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</si>
  <si>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</si>
  <si>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</si>
  <si>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</si>
  <si>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</si>
  <si>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</si>
  <si>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</si>
  <si>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</si>
  <si>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</si>
  <si>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</si>
  <si>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</si>
  <si>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</si>
  <si>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</si>
  <si>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</si>
  <si>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</si>
  <si>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</si>
  <si>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</si>
  <si>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</si>
  <si>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</si>
  <si>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</si>
  <si>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</si>
  <si>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</si>
  <si>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</si>
  <si>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</si>
  <si>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</si>
  <si>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</si>
  <si>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</si>
  <si>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</si>
  <si>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</si>
  <si>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</si>
  <si>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</si>
  <si>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</si>
  <si>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</si>
  <si>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</si>
  <si>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</si>
  <si>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</si>
  <si>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</si>
  <si>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</si>
  <si>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</si>
  <si>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</si>
  <si>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</si>
  <si>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</si>
  <si>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</si>
  <si>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</si>
  <si>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</si>
  <si>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</si>
  <si>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</si>
  <si>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</si>
  <si>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</si>
  <si>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</si>
  <si>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</si>
  <si>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</si>
  <si>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</si>
  <si>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</si>
  <si>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</si>
  <si>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</si>
  <si>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</si>
  <si>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</si>
  <si>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</si>
  <si>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</si>
  <si>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</si>
  <si>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</si>
  <si>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</si>
  <si>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</si>
  <si>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</si>
  <si>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</si>
  <si>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</si>
  <si>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</si>
  <si>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</si>
  <si>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</si>
  <si>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</si>
  <si>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</si>
  <si>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</si>
  <si>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</si>
  <si>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</si>
  <si>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</si>
  <si>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</si>
  <si>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</si>
  <si>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</si>
  <si>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</si>
  <si>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</si>
  <si>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</si>
  <si>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</si>
  <si>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</si>
  <si>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</si>
  <si>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</si>
  <si>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</si>
  <si>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</si>
  <si>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</si>
  <si>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</si>
  <si>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</si>
  <si>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</si>
  <si>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</si>
  <si>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</si>
  <si>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</si>
  <si>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</si>
  <si>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</si>
  <si>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</si>
  <si>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</si>
  <si>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</si>
  <si>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</si>
  <si>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</si>
  <si>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</si>
  <si>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</si>
  <si>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</si>
  <si>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</si>
  <si>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</si>
  <si>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</si>
  <si>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</si>
  <si>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</si>
  <si>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</si>
  <si>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</si>
  <si>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</si>
  <si>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</si>
  <si>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</si>
  <si>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</si>
  <si>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</si>
  <si>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</si>
  <si>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</si>
  <si>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</si>
  <si>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</si>
  <si>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</si>
  <si>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</si>
  <si>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</si>
  <si>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</si>
  <si>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</si>
  <si>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</si>
  <si>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</si>
  <si>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</si>
  <si>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</si>
  <si>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</si>
  <si>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</si>
  <si>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</si>
  <si>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</si>
  <si>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</si>
  <si>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</si>
  <si>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</si>
  <si>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</si>
  <si>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</si>
  <si>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</si>
  <si>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</si>
  <si>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</si>
  <si>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</si>
  <si>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</si>
  <si>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</si>
  <si>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</si>
  <si>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</si>
  <si>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</si>
  <si>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</si>
  <si>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</si>
  <si>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</si>
  <si>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</si>
  <si>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</si>
  <si>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</si>
  <si>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</si>
  <si>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</si>
  <si>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</si>
  <si>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</si>
  <si>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</si>
  <si>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</si>
  <si>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</si>
  <si>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</si>
  <si>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</si>
  <si>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</si>
  <si>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</si>
  <si>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</si>
  <si>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</si>
  <si>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</si>
  <si>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</si>
  <si>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</si>
  <si>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</si>
  <si>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</si>
  <si>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</si>
  <si>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</si>
  <si>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</si>
  <si>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</si>
  <si>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</si>
  <si>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</si>
  <si>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</si>
  <si>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</si>
  <si>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</si>
  <si>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</si>
  <si>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</si>
  <si>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</si>
  <si>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</si>
  <si>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</si>
  <si>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</si>
  <si>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</si>
  <si>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</si>
  <si>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</si>
  <si>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</si>
  <si>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</si>
  <si>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</si>
  <si>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</si>
  <si>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</si>
  <si>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</si>
  <si>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</si>
  <si>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</si>
  <si>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</si>
  <si>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</si>
  <si>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</si>
  <si>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</si>
  <si>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</si>
  <si>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</si>
  <si>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</si>
  <si>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</si>
  <si>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</si>
  <si>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</si>
  <si>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</si>
  <si>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</si>
  <si>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</si>
  <si>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</si>
  <si>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</si>
  <si>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</si>
  <si>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</si>
  <si>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</si>
  <si>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</si>
  <si>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</si>
  <si>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</si>
  <si>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</si>
  <si>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</si>
  <si>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</si>
  <si>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</si>
  <si>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</si>
  <si>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</si>
  <si>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</si>
  <si>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</si>
  <si>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</si>
  <si>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</si>
  <si>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</si>
  <si>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</si>
  <si>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</si>
  <si>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</si>
  <si>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</si>
  <si>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</si>
  <si>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</si>
  <si>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</si>
  <si>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</si>
  <si>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</si>
  <si>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</si>
  <si>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</si>
  <si>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</si>
  <si>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</si>
  <si>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</si>
  <si>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</si>
  <si>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</si>
  <si>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</si>
  <si>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</si>
  <si>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</si>
  <si>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</si>
  <si>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</si>
  <si>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</si>
  <si>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</si>
  <si>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</si>
  <si>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</si>
  <si>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</si>
  <si>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</si>
  <si>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</si>
  <si>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</si>
  <si>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</si>
  <si>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</si>
  <si>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</si>
  <si>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</si>
  <si>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</si>
  <si>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</si>
  <si>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</si>
  <si>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</si>
  <si>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</si>
  <si>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</si>
  <si>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</si>
  <si>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</si>
  <si>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</si>
  <si>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</si>
  <si>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</si>
  <si>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</si>
  <si>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</si>
  <si>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</si>
  <si>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</si>
  <si>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</si>
  <si>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</si>
  <si>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</si>
  <si>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</si>
  <si>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</si>
  <si>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</si>
  <si>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</si>
  <si>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</si>
  <si>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</si>
  <si>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</si>
  <si>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</si>
  <si>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</si>
  <si>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</si>
  <si>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</si>
  <si>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</si>
  <si>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</si>
  <si>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</si>
  <si>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</si>
  <si>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</si>
  <si>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</si>
  <si>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</si>
  <si>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</si>
  <si>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</si>
  <si>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</si>
  <si>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</si>
  <si>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</si>
  <si>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</si>
  <si>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</si>
  <si>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</si>
  <si>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</si>
  <si>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</si>
  <si>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</si>
  <si>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</si>
  <si>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</si>
  <si>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</si>
  <si>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</si>
  <si>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</si>
  <si>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</si>
  <si>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</si>
  <si>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</si>
  <si>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</si>
  <si>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</si>
  <si>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</si>
  <si>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</si>
  <si>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</si>
  <si>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</si>
  <si>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</si>
  <si>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</si>
  <si>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</si>
  <si>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</si>
  <si>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</si>
  <si>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</si>
  <si>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</si>
  <si>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</si>
  <si>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</si>
  <si>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</si>
  <si>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</si>
  <si>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</si>
  <si>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</si>
  <si>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</si>
  <si>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</si>
  <si>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</si>
  <si>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</si>
  <si>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</si>
  <si>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</si>
  <si>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</si>
  <si>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</si>
  <si>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</si>
  <si>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</si>
  <si>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</si>
  <si>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</si>
  <si>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</si>
  <si>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</si>
  <si>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</si>
  <si>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</si>
  <si>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</si>
  <si>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</si>
  <si>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</si>
  <si>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</si>
  <si>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</si>
  <si>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</si>
  <si>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</si>
  <si>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</si>
  <si>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</si>
  <si>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</si>
  <si>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</si>
  <si>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</si>
  <si>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</si>
  <si>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</si>
  <si>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</si>
  <si>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</si>
  <si>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</si>
  <si>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</si>
  <si>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</si>
  <si>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</si>
  <si>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</si>
  <si>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</si>
  <si>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</si>
  <si>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</si>
  <si>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</si>
  <si>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</si>
  <si>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</si>
  <si>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</si>
  <si>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</si>
  <si>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</si>
  <si>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</si>
  <si>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</si>
  <si>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</si>
  <si>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</si>
  <si>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</si>
  <si>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</si>
  <si>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</si>
  <si>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</si>
  <si>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</si>
  <si>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</si>
  <si>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</si>
  <si>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</si>
  <si>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</si>
  <si>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</si>
  <si>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</si>
  <si>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</si>
  <si>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</si>
  <si>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</si>
  <si>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</si>
  <si>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</si>
  <si>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</si>
  <si>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</si>
  <si>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</si>
  <si>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</si>
  <si>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</si>
  <si>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</si>
  <si>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</si>
  <si>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</si>
  <si>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</si>
  <si>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</si>
  <si>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</si>
  <si>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</si>
  <si>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</si>
  <si>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</si>
  <si>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</si>
  <si>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</si>
  <si>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</si>
  <si>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</si>
  <si>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</si>
  <si>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</si>
  <si>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</si>
  <si>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</si>
  <si>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</si>
  <si>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</si>
  <si>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</si>
  <si>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</si>
  <si>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</si>
  <si>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</si>
  <si>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</si>
  <si>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</si>
  <si>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</si>
  <si>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</si>
  <si>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</si>
  <si>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</si>
  <si>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</si>
  <si>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</si>
  <si>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</si>
  <si>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</si>
  <si>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</si>
  <si>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</si>
  <si>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</si>
  <si>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</si>
  <si>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</si>
  <si>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</si>
  <si>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</si>
  <si>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</si>
  <si>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</si>
  <si>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</si>
  <si>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</si>
  <si>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</si>
  <si>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</si>
  <si>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</si>
  <si>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</si>
  <si>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</si>
  <si>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</si>
  <si>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</si>
  <si>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</si>
  <si>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</si>
  <si>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</si>
  <si>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</si>
  <si>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</si>
  <si>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</si>
  <si>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</si>
  <si>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</si>
  <si>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</si>
  <si>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</si>
  <si>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</si>
  <si>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</si>
  <si>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</si>
  <si>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</si>
  <si>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</si>
  <si>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</si>
  <si>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</si>
  <si>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</si>
  <si>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</si>
  <si>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</si>
  <si>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</si>
  <si>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</si>
  <si>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</si>
  <si>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</si>
  <si>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</si>
  <si>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</si>
  <si>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</si>
  <si>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</si>
  <si>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</si>
  <si>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</si>
  <si>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</si>
  <si>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</si>
  <si>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</si>
  <si>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</si>
  <si>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</si>
  <si>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</si>
  <si>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</si>
  <si>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</si>
  <si>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</si>
  <si>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</si>
  <si>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</si>
  <si>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</si>
  <si>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</si>
  <si>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</si>
  <si>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</si>
  <si>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</si>
  <si>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</si>
  <si>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</si>
  <si>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</si>
  <si>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</si>
  <si>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</si>
  <si>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</si>
  <si>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</si>
  <si>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</si>
  <si>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</si>
  <si>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</si>
  <si>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</si>
  <si>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</si>
  <si>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</si>
  <si>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</si>
  <si>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</si>
  <si>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</si>
  <si>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</si>
  <si>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</si>
  <si>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</si>
  <si>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</si>
  <si>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</si>
  <si>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</si>
  <si>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</si>
  <si>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</si>
  <si>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</si>
  <si>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</si>
  <si>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</si>
  <si>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</si>
  <si>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</si>
  <si>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</si>
  <si>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</si>
  <si>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</si>
  <si>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</si>
  <si>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</si>
  <si>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</si>
  <si>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</si>
  <si>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</si>
  <si>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</si>
  <si>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</si>
  <si>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</si>
  <si>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</si>
  <si>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</si>
  <si>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</si>
  <si>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</si>
  <si>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</si>
  <si>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</si>
  <si>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</si>
  <si>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</si>
  <si>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</si>
  <si>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</si>
  <si>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</si>
  <si>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</si>
  <si>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</si>
  <si>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</si>
  <si>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</si>
  <si>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</si>
  <si>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</si>
  <si>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</si>
  <si>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</si>
  <si>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</si>
  <si>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</si>
  <si>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</si>
  <si>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</si>
  <si>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</si>
  <si>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</si>
  <si>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</si>
  <si>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</si>
  <si>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</si>
  <si>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</si>
  <si>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</si>
  <si>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</si>
  <si>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</si>
  <si>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</si>
  <si>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</si>
  <si>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</si>
  <si>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</si>
  <si>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</si>
  <si>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</si>
  <si>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</si>
  <si>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</si>
  <si>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</si>
  <si>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</si>
  <si>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</si>
  <si>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</si>
  <si>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</si>
  <si>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</si>
  <si>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</si>
  <si>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</si>
  <si>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</si>
  <si>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</si>
  <si>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</si>
  <si>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</si>
  <si>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</si>
  <si>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</si>
  <si>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</si>
  <si>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</si>
  <si>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</si>
  <si>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</si>
  <si>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</si>
  <si>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</si>
  <si>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</si>
  <si>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</si>
  <si>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</si>
  <si>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</si>
  <si>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</si>
  <si>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</si>
  <si>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</si>
  <si>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</si>
  <si>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</si>
  <si>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</si>
  <si>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</si>
  <si>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</si>
  <si>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</si>
  <si>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</si>
  <si>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</si>
  <si>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</si>
  <si>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</si>
  <si>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</si>
  <si>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</si>
  <si>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</si>
  <si>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</si>
  <si>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</si>
  <si>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</si>
  <si>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</si>
  <si>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</si>
  <si>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</si>
  <si>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</si>
  <si>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</si>
  <si>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</si>
  <si>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</si>
  <si>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</si>
  <si>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</si>
  <si>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</si>
  <si>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</si>
  <si>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</si>
  <si>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</si>
  <si>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</si>
  <si>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</si>
  <si>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</si>
  <si>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</si>
  <si>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</si>
  <si>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</si>
  <si>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</si>
  <si>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</si>
  <si>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</si>
  <si>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</si>
  <si>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</si>
  <si>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</si>
  <si>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</si>
  <si>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</si>
  <si>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</si>
  <si>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</si>
  <si>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</si>
  <si>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</si>
  <si>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</si>
  <si>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</si>
  <si>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</si>
  <si>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</si>
  <si>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</si>
  <si>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</si>
  <si>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</si>
  <si>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</si>
  <si>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</si>
  <si>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</si>
  <si>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</si>
  <si>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</si>
  <si>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</si>
  <si>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</si>
  <si>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</si>
  <si>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</si>
  <si>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</si>
  <si>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</si>
  <si>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</si>
  <si>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</si>
  <si>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</si>
  <si>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</si>
  <si>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</si>
  <si>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</si>
  <si>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</si>
  <si>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</si>
  <si>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</si>
  <si>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</si>
  <si>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</si>
  <si>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</si>
  <si>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</si>
  <si>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</si>
  <si>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</si>
  <si>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</si>
  <si>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</si>
  <si>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</si>
  <si>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</si>
  <si>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</si>
  <si>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</si>
  <si>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</si>
  <si>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</si>
  <si>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</si>
  <si>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</si>
  <si>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</si>
  <si>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</si>
  <si>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</si>
  <si>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</si>
  <si>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</si>
  <si>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</si>
  <si>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</si>
  <si>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</si>
  <si>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</si>
  <si>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</si>
  <si>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</si>
  <si>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</si>
  <si>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</si>
  <si>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</si>
  <si>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</si>
  <si>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</si>
  <si>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</si>
  <si>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</si>
  <si>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</si>
  <si>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</si>
  <si>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</si>
  <si>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</si>
  <si>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</si>
  <si>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</si>
  <si>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</si>
  <si>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</si>
  <si>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</si>
  <si>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</si>
  <si>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</si>
  <si>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</si>
  <si>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</si>
  <si>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</si>
  <si>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</si>
  <si>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</si>
  <si>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</si>
  <si>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</si>
  <si>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</si>
  <si>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</si>
  <si>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</si>
  <si>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</si>
  <si>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</si>
  <si>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</si>
  <si>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</si>
  <si>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</si>
  <si>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</si>
  <si>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</si>
  <si>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</si>
  <si>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</si>
  <si>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</si>
  <si>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</si>
  <si>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</si>
  <si>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</si>
  <si>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</si>
  <si>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</si>
  <si>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</si>
  <si>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</si>
  <si>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</si>
  <si>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</si>
  <si>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</si>
  <si>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</si>
  <si>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</si>
  <si>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</si>
  <si>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</si>
  <si>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</si>
  <si>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</si>
  <si>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</si>
  <si>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</si>
  <si>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</si>
  <si>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</si>
  <si>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</si>
  <si>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</si>
  <si>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</si>
  <si>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</si>
  <si>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</si>
  <si>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</si>
  <si>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</si>
  <si>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</si>
  <si>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</si>
  <si>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</si>
  <si>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</si>
  <si>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</si>
  <si>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</si>
  <si>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</si>
  <si>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</si>
  <si>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</si>
  <si>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</si>
  <si>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</si>
  <si>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</si>
  <si>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</si>
  <si>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</si>
  <si>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</si>
  <si>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</si>
  <si>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</si>
  <si>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</si>
  <si>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</si>
  <si>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</si>
  <si>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</si>
  <si>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</si>
  <si>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</si>
  <si>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</si>
  <si>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</si>
  <si>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</si>
  <si>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</si>
  <si>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</si>
  <si>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</si>
  <si>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</si>
  <si>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</si>
  <si>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</si>
  <si>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</si>
  <si>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</si>
  <si>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</si>
  <si>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</si>
  <si>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</si>
  <si>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</si>
  <si>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</si>
  <si>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</si>
  <si>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</si>
  <si>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</si>
  <si>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</si>
  <si>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</si>
  <si>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</si>
  <si>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</si>
  <si>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</si>
  <si>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</si>
  <si>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</si>
  <si>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</si>
  <si>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</si>
  <si>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</si>
  <si>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</si>
  <si>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</si>
  <si>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</si>
  <si>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</si>
  <si>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</si>
  <si>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</si>
  <si>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</si>
  <si>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</si>
  <si>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</si>
  <si>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</si>
  <si>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</si>
  <si>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</si>
  <si>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</si>
  <si>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</si>
  <si>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</si>
  <si>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</si>
  <si>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</si>
  <si>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</si>
  <si>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</si>
  <si>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</si>
  <si>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</si>
  <si>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</si>
  <si>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</si>
  <si>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</si>
  <si>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</si>
  <si>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</si>
  <si>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</si>
  <si>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</si>
  <si>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</si>
  <si>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</si>
  <si>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</si>
  <si>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</si>
  <si>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</si>
  <si>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</si>
  <si>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</si>
  <si>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</si>
  <si>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</si>
  <si>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</si>
  <si>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</si>
  <si>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</si>
  <si>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</si>
  <si>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</si>
  <si>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</si>
  <si>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</si>
  <si>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</si>
  <si>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</si>
  <si>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</si>
  <si>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</si>
  <si>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</si>
  <si>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</si>
  <si>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</si>
  <si>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</si>
  <si>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</si>
  <si>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</si>
  <si>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</si>
  <si>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</si>
  <si>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</si>
  <si>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</si>
  <si>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</si>
  <si>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</si>
  <si>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</si>
  <si>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</si>
  <si>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</si>
  <si>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</si>
  <si>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</si>
  <si>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</si>
  <si>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</si>
  <si>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</si>
  <si>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</si>
  <si>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</si>
  <si>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</si>
  <si>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</si>
  <si>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</si>
  <si>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</si>
  <si>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</si>
  <si>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</si>
  <si>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</si>
  <si>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</si>
  <si>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</si>
  <si>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</si>
  <si>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</si>
  <si>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</si>
  <si>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</si>
  <si>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</si>
  <si>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</si>
  <si>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</si>
  <si>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</si>
  <si>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</si>
  <si>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</si>
  <si>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</si>
  <si>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</si>
  <si>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</si>
  <si>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</si>
  <si>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</si>
  <si>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</si>
  <si>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</si>
  <si>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</si>
  <si>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</si>
  <si>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</si>
  <si>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</si>
  <si>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</si>
  <si>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</si>
  <si>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</si>
  <si>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</si>
  <si>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</si>
  <si>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</si>
  <si>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</si>
  <si>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</si>
  <si>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</si>
  <si>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</si>
  <si>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</si>
  <si>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</si>
  <si>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</si>
  <si>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</si>
  <si>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</si>
  <si>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</si>
  <si>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</si>
  <si>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</si>
  <si>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</si>
  <si>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</si>
  <si>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</si>
  <si>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</si>
  <si>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</si>
  <si>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</si>
  <si>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</si>
  <si>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</si>
  <si>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</si>
  <si>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</si>
  <si>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</si>
  <si>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</si>
  <si>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</si>
  <si>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</si>
  <si>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</si>
  <si>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</si>
  <si>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</si>
  <si>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</si>
  <si>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</si>
  <si>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</si>
  <si>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</si>
  <si>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</si>
  <si>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</si>
  <si>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</si>
  <si>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</si>
  <si>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</si>
  <si>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</si>
  <si>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</si>
  <si>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</si>
  <si>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</si>
  <si>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</si>
  <si>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</si>
  <si>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</si>
  <si>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</si>
  <si>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</si>
  <si>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</si>
  <si>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</si>
  <si>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</si>
  <si>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</si>
  <si>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</si>
  <si>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</si>
  <si>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</si>
  <si>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</si>
  <si>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</si>
  <si>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</si>
  <si>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</si>
  <si>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</si>
  <si>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</si>
  <si>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</si>
  <si>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</si>
  <si>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</si>
  <si>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</si>
  <si>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</si>
  <si>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</si>
  <si>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</si>
  <si>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</si>
  <si>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</si>
  <si>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</si>
  <si>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</si>
  <si>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</si>
  <si>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</si>
  <si>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</si>
  <si>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</si>
  <si>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</si>
  <si>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</si>
  <si>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</si>
  <si>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</si>
  <si>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</si>
  <si>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</si>
  <si>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</si>
  <si>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</si>
  <si>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</si>
  <si>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</si>
  <si>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</si>
  <si>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</si>
  <si>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</si>
  <si>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</si>
  <si>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</si>
  <si>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</si>
  <si>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</si>
  <si>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</si>
  <si>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</si>
  <si>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</si>
  <si>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</si>
  <si>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</si>
  <si>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</si>
  <si>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</si>
  <si>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</si>
  <si>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</si>
  <si>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</si>
  <si>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</si>
  <si>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</si>
  <si>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</si>
  <si>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</si>
  <si>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</si>
  <si>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</si>
  <si>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</si>
  <si>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</si>
  <si>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</si>
  <si>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</si>
  <si>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</si>
  <si>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</si>
  <si>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</si>
  <si>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</si>
  <si>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</si>
  <si>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</si>
  <si>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</si>
  <si>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</si>
  <si>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</si>
  <si>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</si>
  <si>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</si>
  <si>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</si>
  <si>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</si>
  <si>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</si>
  <si>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</si>
  <si>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</si>
  <si>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</si>
  <si>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</si>
  <si>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</si>
  <si>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</si>
  <si>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</si>
  <si>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</si>
  <si>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</si>
  <si>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</si>
  <si>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</si>
  <si>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</si>
  <si>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</si>
  <si>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</si>
  <si>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</si>
  <si>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</si>
  <si>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</si>
  <si>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</si>
  <si>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</si>
  <si>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</si>
  <si>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</si>
  <si>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</si>
  <si>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</si>
  <si>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</si>
  <si>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</si>
  <si>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</si>
  <si>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</si>
  <si>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</si>
  <si>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</si>
  <si>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</si>
  <si>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</si>
  <si>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</si>
  <si>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</si>
  <si>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</si>
  <si>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</si>
  <si>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</si>
  <si>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</si>
  <si>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</si>
  <si>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</si>
  <si>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</si>
  <si>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</si>
  <si>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</si>
  <si>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</si>
  <si>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</si>
  <si>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</si>
  <si>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</si>
  <si>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</si>
  <si>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</si>
  <si>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</si>
  <si>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</si>
  <si>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</si>
  <si>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</si>
  <si>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</si>
  <si>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</si>
  <si>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</si>
  <si>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</si>
  <si>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</si>
  <si>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</si>
  <si>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</si>
  <si>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</si>
  <si>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</si>
  <si>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</si>
  <si>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</si>
  <si>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</si>
  <si>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</si>
  <si>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</si>
  <si>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</si>
  <si>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</si>
  <si>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</si>
  <si>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</si>
  <si>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</si>
  <si>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</si>
  <si>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</si>
  <si>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</si>
  <si>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</si>
  <si>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</si>
  <si>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</si>
  <si>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</si>
  <si>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</si>
  <si>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</si>
  <si>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</si>
  <si>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</si>
  <si>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</si>
  <si>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</si>
  <si>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</si>
  <si>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</si>
  <si>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</si>
  <si>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</si>
  <si>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</si>
  <si>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</si>
  <si>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</si>
  <si>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</si>
  <si>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</si>
  <si>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</si>
  <si>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</si>
  <si>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</si>
  <si>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</si>
  <si>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</si>
  <si>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</si>
  <si>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</si>
  <si>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</si>
  <si>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</si>
  <si>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</si>
  <si>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</si>
  <si>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</si>
  <si>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</si>
  <si>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</si>
  <si>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</si>
  <si>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</si>
  <si>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</si>
  <si>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</si>
  <si>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</si>
  <si>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</si>
  <si>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</si>
  <si>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</si>
  <si>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</si>
  <si>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</si>
  <si>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</si>
  <si>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</si>
  <si>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</si>
  <si>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</si>
  <si>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</si>
  <si>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</si>
  <si>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</si>
  <si>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</si>
  <si>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</si>
  <si>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</si>
  <si>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</si>
  <si>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</si>
  <si>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</si>
  <si>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</si>
  <si>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</si>
  <si>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</si>
  <si>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</si>
  <si>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</si>
  <si>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</si>
  <si>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</si>
  <si>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</si>
  <si>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</si>
  <si>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</si>
  <si>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</si>
  <si>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</si>
  <si>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</si>
  <si>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</si>
  <si>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</si>
  <si>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</si>
  <si>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</si>
  <si>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</si>
  <si>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</si>
  <si>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</si>
  <si>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</si>
  <si>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</si>
  <si>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</si>
  <si>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</si>
  <si>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</si>
  <si>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</si>
  <si>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</si>
  <si>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</si>
  <si>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</si>
  <si>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</si>
  <si>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</si>
  <si>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</si>
  <si>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</si>
  <si>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</si>
  <si>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</si>
  <si>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</si>
  <si>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</si>
  <si>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</si>
  <si>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</si>
  <si>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</si>
  <si>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</si>
  <si>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</si>
  <si>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</si>
  <si>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</si>
  <si>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</si>
  <si>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</si>
  <si>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</si>
  <si>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</si>
  <si>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</si>
  <si>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</si>
  <si>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</si>
  <si>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</si>
  <si>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</si>
  <si>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</si>
  <si>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</si>
  <si>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</si>
  <si>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</si>
  <si>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</si>
  <si>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</si>
  <si>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</si>
  <si>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</si>
  <si>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</si>
  <si>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</si>
  <si>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</si>
  <si>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</si>
  <si>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</si>
  <si>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</si>
  <si>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</si>
  <si>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</si>
  <si>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</si>
  <si>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</si>
  <si>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</si>
  <si>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</si>
  <si>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</si>
  <si>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</si>
  <si>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</si>
  <si>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</si>
  <si>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</si>
  <si>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</si>
  <si>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</si>
  <si>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</si>
  <si>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</si>
  <si>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</si>
  <si>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</si>
  <si>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</si>
  <si>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</si>
  <si>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</si>
  <si>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</si>
  <si>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</si>
  <si>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</si>
  <si>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</si>
  <si>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</si>
  <si>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</si>
  <si>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</si>
  <si>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</si>
  <si>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</si>
  <si>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</si>
  <si>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</si>
  <si>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</si>
  <si>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</si>
  <si>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</si>
  <si>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</si>
  <si>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</si>
  <si>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</si>
  <si>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</si>
  <si>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</si>
  <si>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</si>
  <si>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</si>
  <si>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</si>
  <si>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</si>
  <si>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</si>
  <si>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</si>
  <si>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</si>
  <si>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</si>
  <si>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</si>
  <si>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</si>
  <si>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</si>
  <si>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</si>
  <si>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</si>
  <si>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</si>
  <si>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</si>
  <si>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</si>
  <si>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</si>
  <si>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</si>
  <si>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</si>
  <si>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</si>
  <si>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</si>
  <si>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</si>
  <si>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</si>
  <si>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</si>
  <si>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</si>
  <si>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</si>
  <si>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</si>
  <si>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</si>
  <si>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</si>
  <si>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</si>
  <si>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</si>
  <si>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</si>
  <si>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</si>
  <si>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</si>
  <si>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</si>
  <si>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</si>
  <si>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</si>
  <si>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</si>
  <si>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</si>
  <si>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</si>
  <si>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</si>
  <si>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</si>
  <si>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</si>
  <si>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</si>
  <si>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</si>
  <si>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</si>
  <si>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</si>
  <si>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</si>
  <si>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</si>
  <si>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</si>
  <si>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</si>
  <si>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</si>
  <si>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</si>
  <si>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</si>
  <si>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</si>
  <si>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</si>
  <si>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</si>
  <si>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</si>
  <si>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</si>
  <si>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</si>
  <si>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</si>
  <si>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</si>
  <si>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</si>
  <si>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</si>
  <si>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</si>
  <si>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</si>
  <si>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</si>
  <si>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</si>
  <si>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</si>
  <si>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</si>
  <si>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</si>
  <si>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</si>
  <si>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</si>
  <si>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</si>
  <si>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</si>
  <si>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</si>
  <si>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</si>
  <si>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</si>
  <si>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</si>
  <si>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</si>
  <si>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</si>
  <si>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</si>
  <si>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</si>
  <si>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</si>
  <si>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</si>
  <si>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</si>
  <si>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</si>
  <si>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</si>
  <si>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</si>
  <si>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</si>
  <si>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</si>
  <si>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</si>
  <si>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</si>
  <si>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</si>
  <si>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</si>
  <si>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</si>
  <si>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</si>
  <si>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</si>
  <si>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</si>
  <si>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</si>
  <si>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</si>
  <si>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</si>
  <si>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</si>
  <si>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</si>
  <si>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</si>
  <si>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</si>
  <si>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</si>
  <si>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</si>
  <si>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</si>
  <si>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</si>
  <si>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</si>
  <si>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</si>
  <si>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</si>
  <si>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</si>
  <si>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</si>
  <si>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</si>
  <si>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</si>
  <si>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</si>
  <si>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</si>
  <si>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</si>
  <si>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</si>
  <si>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</si>
  <si>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</si>
  <si>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</si>
  <si>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</si>
  <si>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</si>
  <si>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</si>
  <si>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</si>
  <si>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</si>
  <si>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</si>
  <si>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</si>
  <si>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</si>
  <si>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</si>
  <si>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</si>
  <si>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</si>
  <si>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</si>
  <si>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</si>
  <si>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</si>
  <si>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</si>
  <si>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</si>
  <si>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</si>
  <si>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</si>
  <si>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</si>
  <si>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</si>
  <si>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</si>
  <si>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</si>
  <si>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</si>
  <si>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</si>
  <si>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</si>
  <si>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</si>
  <si>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</si>
  <si>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</si>
  <si>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</si>
  <si>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</si>
  <si>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</si>
  <si>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</si>
  <si>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</si>
  <si>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</si>
  <si>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</si>
  <si>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</si>
  <si>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</si>
  <si>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</si>
  <si>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</si>
  <si>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</si>
  <si>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</si>
  <si>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</si>
  <si>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</si>
  <si>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</si>
  <si>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</si>
  <si>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</si>
  <si>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</si>
  <si>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</si>
  <si>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</si>
  <si>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</si>
  <si>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</si>
  <si>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</si>
  <si>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</si>
  <si>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</si>
  <si>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</si>
  <si>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</si>
  <si>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</si>
  <si>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</si>
  <si>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</si>
  <si>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</si>
  <si>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</si>
  <si>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</si>
  <si>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</si>
  <si>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</si>
  <si>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</si>
  <si>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</si>
  <si>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</si>
  <si>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</si>
  <si>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</si>
  <si>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</si>
  <si>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</si>
  <si>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</si>
  <si>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</si>
  <si>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</si>
  <si>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</si>
  <si>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</si>
  <si>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</si>
  <si>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</si>
  <si>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</si>
  <si>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</si>
  <si>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</si>
  <si>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</si>
  <si>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</si>
  <si>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</si>
  <si>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</si>
  <si>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</si>
  <si>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</si>
  <si>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</si>
  <si>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</si>
  <si>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</si>
  <si>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</si>
  <si>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</si>
  <si>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</si>
  <si>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</si>
  <si>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</si>
  <si>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</si>
  <si>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</si>
  <si>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</si>
  <si>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</si>
  <si>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</si>
  <si>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</si>
  <si>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</si>
  <si>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</si>
  <si>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</si>
  <si>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</si>
  <si>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</si>
  <si>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</si>
  <si>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</si>
  <si>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</si>
  <si>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</si>
  <si>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</si>
  <si>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</si>
  <si>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</si>
  <si>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</si>
  <si>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</si>
  <si>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</si>
  <si>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</si>
  <si>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</si>
  <si>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</si>
  <si>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</si>
  <si>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</si>
  <si>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</si>
  <si>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</si>
  <si>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</si>
  <si>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</si>
  <si>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</si>
  <si>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</si>
  <si>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</si>
  <si>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</si>
  <si>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</si>
  <si>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</si>
  <si>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</si>
  <si>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</si>
  <si>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</si>
  <si>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</si>
  <si>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</si>
  <si>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</si>
  <si>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</si>
  <si>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</si>
  <si>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</si>
  <si>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</si>
  <si>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</si>
  <si>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</si>
  <si>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</si>
  <si>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</si>
  <si>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</si>
  <si>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</si>
  <si>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</si>
  <si>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</si>
  <si>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</si>
  <si>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</si>
  <si>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</si>
  <si>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</si>
  <si>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</si>
  <si>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</si>
  <si>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</si>
  <si>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</si>
  <si>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</si>
  <si>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</si>
  <si>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</si>
  <si>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</si>
  <si>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</si>
  <si>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</si>
  <si>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</si>
  <si>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</si>
  <si>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</si>
  <si>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</si>
  <si>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</si>
  <si>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</si>
  <si>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</si>
  <si>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</si>
  <si>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</si>
  <si>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</si>
  <si>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</si>
  <si>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</si>
  <si>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</si>
  <si>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</si>
  <si>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</si>
  <si>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</si>
  <si>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</si>
  <si>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</si>
  <si>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</si>
  <si>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</si>
  <si>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</si>
  <si>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</si>
  <si>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</si>
  <si>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</si>
  <si>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</si>
  <si>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</si>
  <si>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</si>
  <si>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</si>
  <si>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</si>
  <si>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</si>
  <si>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</si>
  <si>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</si>
  <si>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</si>
  <si>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</si>
  <si>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</si>
  <si>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</si>
  <si>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</si>
  <si>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</si>
  <si>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</si>
  <si>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</si>
  <si>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</si>
  <si>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</si>
  <si>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</si>
  <si>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</si>
  <si>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</si>
  <si>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</si>
  <si>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</si>
  <si>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</si>
  <si>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</si>
  <si>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</si>
  <si>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</si>
  <si>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</si>
  <si>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</si>
  <si>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</si>
  <si>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</si>
  <si>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</si>
  <si>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</si>
  <si>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</si>
  <si>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</si>
  <si>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</si>
  <si>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</si>
  <si>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</si>
  <si>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</si>
  <si>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</si>
  <si>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</si>
  <si>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</si>
  <si>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</si>
  <si>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</si>
  <si>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</si>
  <si>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</si>
  <si>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</si>
  <si>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</si>
  <si>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</si>
  <si>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</si>
  <si>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</si>
  <si>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</si>
  <si>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</si>
  <si>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</si>
  <si>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</si>
  <si>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</si>
  <si>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</si>
  <si>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</si>
  <si>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</si>
  <si>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</si>
  <si>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</si>
  <si>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</si>
  <si>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</si>
  <si>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</si>
  <si>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</si>
  <si>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</si>
  <si>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</si>
  <si>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</si>
  <si>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</si>
  <si>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</si>
  <si>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</si>
  <si>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</si>
  <si>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</si>
  <si>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</si>
  <si>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</si>
  <si>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</si>
  <si>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</si>
  <si>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</si>
  <si>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</si>
  <si>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</si>
  <si>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</si>
  <si>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</si>
  <si>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</si>
  <si>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</si>
  <si>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</si>
  <si>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</si>
  <si>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</si>
  <si>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</si>
  <si>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</si>
  <si>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</si>
  <si>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</si>
  <si>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</si>
  <si>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</si>
  <si>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</si>
  <si>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</si>
  <si>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</si>
  <si>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</si>
  <si>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</si>
  <si>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</si>
  <si>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</si>
  <si>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</si>
  <si>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</si>
  <si>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</si>
  <si>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</si>
  <si>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</si>
  <si>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</si>
  <si>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</si>
  <si>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</si>
  <si>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</si>
  <si>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</si>
  <si>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</si>
  <si>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</si>
  <si>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</si>
  <si>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</si>
  <si>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</si>
  <si>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</si>
  <si>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</si>
  <si>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</si>
  <si>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</si>
  <si>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</si>
  <si>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</si>
  <si>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</si>
  <si>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</si>
  <si>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</si>
  <si>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</si>
  <si>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</si>
  <si>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</si>
  <si>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</si>
  <si>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</si>
  <si>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</si>
  <si>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</si>
  <si>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</si>
  <si>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</si>
  <si>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</si>
  <si>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</si>
  <si>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</si>
  <si>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</si>
  <si>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</si>
  <si>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</si>
  <si>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</si>
  <si>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</si>
  <si>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</si>
  <si>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</si>
  <si>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</si>
  <si>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</si>
  <si>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</si>
  <si>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</si>
  <si>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</si>
  <si>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</si>
  <si>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</si>
  <si>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</si>
  <si>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</si>
  <si>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</si>
  <si>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</si>
  <si>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</si>
  <si>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</si>
  <si>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</si>
  <si>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</si>
  <si>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</si>
  <si>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</si>
  <si>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</si>
  <si>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</si>
  <si>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</si>
  <si>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</si>
  <si>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</si>
  <si>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</si>
  <si>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</si>
  <si>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</si>
  <si>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</si>
  <si>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</si>
  <si>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</si>
  <si>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</si>
  <si>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</si>
  <si>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</si>
  <si>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</si>
  <si>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</si>
  <si>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</si>
  <si>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</si>
  <si>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</si>
  <si>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</si>
  <si>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</si>
  <si>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</si>
  <si>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</si>
  <si>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</si>
  <si>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</si>
  <si>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</si>
  <si>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</si>
  <si>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</si>
  <si>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</si>
  <si>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</si>
  <si>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</si>
  <si>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</si>
  <si>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</si>
  <si>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</si>
  <si>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</si>
  <si>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</si>
  <si>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</si>
  <si>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</si>
  <si>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</si>
  <si>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</si>
  <si>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</si>
  <si>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</si>
  <si>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</si>
  <si>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</si>
  <si>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</si>
  <si>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</si>
  <si>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</si>
  <si>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</si>
  <si>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</si>
  <si>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</si>
  <si>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</si>
  <si>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</si>
  <si>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</si>
  <si>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</si>
  <si>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</si>
  <si>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</si>
  <si>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</si>
  <si>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</si>
  <si>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</si>
  <si>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</si>
  <si>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</si>
  <si>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</si>
  <si>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</si>
  <si>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</si>
  <si>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</si>
  <si>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</si>
  <si>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</si>
  <si>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</si>
  <si>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</si>
  <si>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</si>
  <si>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</si>
  <si>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</si>
  <si>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</si>
  <si>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</si>
  <si>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</si>
  <si>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</si>
  <si>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</si>
  <si>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</si>
  <si>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</si>
  <si>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</si>
  <si>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</si>
  <si>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</si>
  <si>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</si>
  <si>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</si>
  <si>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</si>
  <si>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</si>
  <si>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</si>
  <si>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</si>
  <si>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</si>
  <si>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</si>
  <si>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</si>
  <si>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</si>
  <si>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</si>
  <si>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</si>
  <si>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</si>
  <si>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</si>
  <si>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</si>
  <si>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</si>
  <si>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</si>
  <si>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</si>
  <si>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</si>
  <si>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</si>
  <si>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</si>
  <si>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</si>
  <si>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</si>
  <si>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</si>
  <si>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</si>
  <si>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</si>
  <si>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</si>
  <si>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</si>
  <si>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</si>
  <si>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</si>
  <si>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</si>
  <si>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</si>
  <si>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</si>
  <si>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</si>
  <si>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</si>
  <si>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</si>
  <si>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</si>
  <si>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</si>
  <si>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</si>
  <si>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</si>
  <si>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</si>
  <si>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</si>
  <si>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</si>
  <si>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</si>
  <si>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</si>
  <si>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</si>
  <si>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</si>
  <si>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</si>
  <si>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</si>
  <si>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</si>
  <si>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</si>
  <si>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</si>
  <si>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</si>
  <si>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</si>
  <si>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</si>
  <si>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</si>
  <si>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</si>
  <si>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</si>
  <si>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</si>
  <si>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</si>
  <si>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</si>
  <si>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</si>
  <si>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</si>
  <si>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</si>
  <si>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</si>
  <si>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</si>
  <si>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</si>
  <si>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</si>
  <si>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</si>
  <si>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</si>
  <si>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</si>
  <si>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</si>
  <si>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</si>
  <si>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</si>
  <si>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</si>
  <si>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</si>
  <si>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</si>
  <si>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</si>
  <si>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</si>
  <si>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</si>
  <si>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</si>
  <si>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</si>
  <si>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</si>
  <si>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</si>
  <si>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</si>
  <si>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</si>
  <si>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</si>
  <si>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</si>
  <si>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</si>
  <si>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</si>
  <si>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</si>
  <si>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</si>
  <si>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</si>
  <si>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</si>
  <si>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</si>
  <si>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</si>
  <si>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</si>
  <si>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</si>
  <si>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</si>
  <si>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</si>
  <si>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</si>
  <si>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</si>
  <si>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</si>
  <si>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</si>
  <si>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</si>
  <si>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</si>
  <si>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</si>
  <si>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</si>
  <si>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</si>
  <si>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</si>
  <si>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</si>
  <si>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</si>
  <si>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</si>
  <si>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</si>
  <si>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</si>
  <si>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</si>
  <si>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</si>
  <si>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</si>
  <si>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</si>
  <si>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</si>
  <si>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</si>
  <si>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</si>
  <si>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</si>
  <si>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</si>
  <si>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</si>
  <si>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</si>
  <si>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</si>
  <si>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</si>
  <si>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</si>
  <si>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</si>
  <si>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</si>
  <si>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</si>
  <si>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</si>
  <si>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</si>
  <si>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</si>
  <si>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</si>
  <si>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</si>
  <si>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</si>
  <si>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</si>
  <si>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</si>
  <si>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</si>
  <si>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</si>
  <si>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</si>
  <si>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</si>
  <si>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</si>
  <si>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</si>
  <si>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</si>
  <si>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</si>
  <si>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</si>
  <si>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</si>
  <si>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</si>
  <si>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</si>
  <si>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</si>
  <si>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</si>
  <si>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</si>
  <si>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</si>
  <si>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</si>
  <si>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</si>
  <si>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</si>
  <si>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</si>
  <si>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</si>
  <si>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</si>
  <si>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</si>
  <si>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</si>
  <si>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</si>
  <si>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</si>
  <si>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</si>
  <si>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</si>
  <si>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</si>
  <si>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</si>
  <si>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</si>
  <si>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</si>
  <si>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</si>
  <si>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</si>
  <si>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</si>
  <si>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</si>
  <si>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</si>
  <si>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</si>
  <si>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</si>
  <si>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</si>
  <si>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</si>
  <si>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</si>
  <si>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</si>
  <si>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</si>
  <si>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</si>
  <si>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</si>
  <si>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</si>
  <si>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</si>
  <si>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</si>
  <si>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</si>
  <si>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</si>
  <si>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</si>
  <si>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</si>
  <si>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</si>
  <si>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</si>
  <si>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</si>
  <si>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</si>
  <si>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</si>
  <si>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</si>
  <si>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</si>
  <si>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</si>
  <si>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</si>
  <si>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</si>
  <si>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</si>
  <si>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</si>
  <si>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</si>
  <si>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</si>
  <si>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</si>
  <si>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</si>
  <si>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</si>
  <si>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</si>
  <si>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</si>
  <si>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</si>
  <si>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</si>
  <si>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</si>
  <si>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</si>
  <si>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</si>
  <si>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</si>
  <si>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</si>
  <si>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</si>
  <si>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</si>
  <si>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</si>
  <si>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</si>
  <si>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</si>
  <si>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</si>
  <si>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</si>
  <si>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</si>
  <si>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</si>
  <si>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</si>
  <si>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</si>
  <si>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</si>
  <si>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</si>
  <si>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</si>
  <si>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</si>
  <si>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</si>
  <si>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</si>
  <si>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</si>
  <si>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</si>
  <si>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</si>
  <si>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</si>
  <si>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</si>
  <si>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</si>
  <si>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</si>
  <si>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</si>
  <si>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</si>
  <si>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</si>
  <si>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</si>
  <si>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</si>
  <si>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</si>
  <si>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</si>
  <si>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</si>
  <si>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</si>
  <si>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</si>
  <si>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</si>
  <si>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</si>
  <si>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</si>
  <si>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</si>
  <si>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</si>
  <si>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</si>
  <si>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</si>
  <si>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</si>
  <si>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</si>
  <si>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</si>
  <si>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</si>
  <si>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</si>
  <si>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</si>
  <si>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</si>
  <si>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</si>
  <si>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</si>
  <si>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</si>
  <si>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</si>
  <si>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</si>
  <si>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</si>
  <si>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</si>
  <si>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</si>
  <si>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</si>
  <si>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</si>
  <si>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</si>
  <si>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</si>
  <si>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</si>
  <si>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</si>
  <si>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</si>
  <si>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</si>
  <si>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</si>
  <si>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</si>
  <si>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</si>
  <si>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</si>
  <si>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</si>
  <si>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</si>
  <si>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</si>
  <si>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</si>
  <si>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</si>
  <si>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</si>
  <si>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</si>
  <si>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</si>
  <si>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</si>
  <si>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</si>
  <si>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</si>
  <si>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</si>
  <si>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</si>
  <si>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</si>
  <si>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</si>
  <si>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</si>
  <si>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</si>
  <si>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</si>
  <si>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</si>
  <si>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</si>
  <si>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</si>
  <si>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</si>
  <si>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</si>
  <si>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</si>
  <si>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</si>
  <si>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</si>
  <si>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</si>
  <si>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</si>
  <si>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</si>
  <si>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</si>
  <si>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</si>
  <si>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</si>
  <si>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</si>
  <si>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</si>
  <si>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</si>
  <si>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</si>
  <si>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</si>
  <si>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</si>
  <si>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</si>
  <si>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</si>
  <si>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</si>
  <si>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</si>
  <si>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</si>
  <si>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</si>
  <si>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</si>
  <si>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</si>
  <si>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</si>
  <si>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</si>
  <si>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</si>
  <si>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</si>
  <si>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</si>
  <si>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</si>
  <si>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</si>
  <si>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</si>
  <si>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</si>
  <si>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</si>
  <si>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</si>
  <si>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</si>
  <si>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</si>
  <si>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</si>
  <si>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</si>
  <si>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</si>
  <si>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</si>
  <si>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</si>
  <si>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</si>
  <si>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</si>
  <si>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</si>
  <si>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</si>
  <si>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</si>
  <si>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</si>
  <si>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</si>
  <si>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</si>
  <si>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</si>
  <si>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</si>
  <si>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</si>
  <si>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</si>
  <si>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</si>
  <si>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</si>
  <si>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</si>
  <si>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</si>
  <si>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</si>
  <si>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</si>
  <si>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</si>
  <si>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</si>
  <si>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</si>
  <si>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</si>
  <si>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</si>
  <si>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</si>
  <si>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</si>
  <si>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</si>
  <si>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</si>
  <si>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</si>
  <si>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</si>
  <si>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</si>
  <si>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</si>
  <si>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</si>
  <si>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</si>
  <si>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</si>
  <si>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</si>
  <si>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</si>
  <si>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</si>
  <si>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</si>
  <si>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</si>
  <si>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</si>
  <si>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</si>
  <si>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</si>
  <si>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</si>
  <si>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</si>
  <si>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</si>
  <si>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</si>
  <si>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</si>
  <si>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</si>
  <si>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</si>
  <si>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</si>
  <si>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</si>
  <si>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</si>
  <si>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</si>
  <si>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</si>
  <si>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</si>
  <si>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</si>
  <si>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</si>
  <si>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</si>
  <si>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</si>
  <si>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</si>
  <si>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</si>
  <si>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</si>
  <si>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</si>
  <si>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</si>
  <si>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</si>
  <si>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</si>
  <si>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</si>
  <si>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</si>
  <si>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</si>
  <si>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</si>
  <si>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</si>
  <si>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</si>
  <si>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</si>
  <si>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</si>
  <si>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</si>
  <si>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</si>
  <si>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</si>
  <si>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</si>
  <si>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</si>
  <si>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</si>
  <si>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</si>
  <si>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</si>
  <si>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</si>
  <si>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</si>
  <si>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</si>
  <si>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</si>
  <si>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</si>
  <si>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</si>
  <si>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</si>
  <si>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</si>
  <si>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</si>
  <si>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</si>
  <si>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</si>
  <si>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</si>
  <si>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</si>
  <si>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</si>
  <si>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</si>
  <si>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</si>
  <si>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</si>
  <si>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</si>
  <si>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</si>
  <si>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</si>
  <si>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</si>
  <si>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</si>
  <si>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</si>
  <si>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</si>
  <si>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</si>
  <si>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</si>
  <si>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</si>
  <si>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</si>
  <si>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</si>
  <si>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</si>
  <si>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</si>
  <si>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</si>
  <si>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</si>
  <si>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</si>
  <si>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</si>
  <si>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</si>
  <si>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</si>
  <si>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</si>
  <si>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</si>
  <si>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</si>
  <si>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</si>
  <si>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</si>
  <si>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</si>
  <si>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</si>
  <si>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</si>
  <si>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</si>
  <si>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</si>
  <si>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</si>
  <si>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</si>
  <si>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</si>
  <si>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</si>
  <si>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</si>
  <si>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</si>
  <si>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</si>
  <si>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</si>
  <si>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</si>
  <si>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</si>
  <si>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</si>
  <si>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</si>
  <si>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</si>
  <si>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</si>
  <si>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</si>
  <si>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</si>
  <si>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</si>
  <si>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</si>
  <si>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</si>
  <si>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</si>
  <si>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</si>
  <si>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</si>
  <si>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</si>
  <si>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</si>
  <si>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</si>
  <si>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</si>
  <si>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</si>
  <si>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</si>
  <si>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</si>
  <si>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</si>
  <si>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</si>
  <si>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</si>
  <si>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</si>
  <si>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</si>
  <si>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</si>
  <si>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</si>
  <si>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</si>
  <si>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</si>
  <si>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</si>
  <si>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</si>
  <si>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</si>
  <si>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</si>
  <si>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</si>
  <si>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</si>
  <si>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</si>
  <si>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</si>
  <si>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</si>
  <si>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</si>
  <si>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</si>
  <si>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</si>
  <si>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</si>
  <si>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</si>
  <si>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</si>
  <si>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</si>
  <si>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</si>
  <si>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</si>
  <si>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</si>
  <si>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</si>
  <si>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</si>
  <si>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</si>
  <si>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</si>
  <si>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</si>
  <si>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</si>
  <si>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</si>
  <si>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</si>
  <si>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</si>
  <si>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</si>
  <si>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</si>
  <si>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</si>
  <si>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</si>
  <si>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</si>
  <si>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</si>
  <si>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</si>
  <si>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</si>
  <si>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</si>
  <si>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</si>
  <si>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</si>
  <si>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</si>
  <si>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</si>
  <si>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</si>
  <si>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</si>
  <si>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</si>
  <si>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</si>
  <si>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</si>
  <si>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</si>
  <si>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</si>
  <si>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</si>
  <si>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</si>
  <si>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</si>
  <si>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</si>
  <si>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</si>
  <si>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</si>
  <si>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</si>
  <si>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</si>
  <si>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</si>
  <si>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</si>
  <si>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</si>
  <si>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</si>
  <si>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</si>
  <si>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</si>
  <si>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</si>
  <si>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</si>
  <si>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</si>
  <si>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</si>
  <si>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</si>
  <si>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</si>
  <si>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</si>
  <si>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</si>
  <si>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</si>
  <si>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</si>
  <si>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</si>
  <si>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</si>
  <si>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</si>
  <si>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</si>
  <si>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</si>
  <si>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</si>
  <si>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</si>
  <si>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</si>
  <si>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</si>
  <si>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</si>
  <si>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</si>
  <si>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</si>
  <si>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</si>
  <si>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</si>
  <si>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</si>
  <si>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</si>
  <si>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</si>
  <si>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</si>
  <si>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</si>
  <si>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</si>
  <si>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</si>
  <si>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</si>
  <si>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</si>
  <si>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</si>
  <si>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</si>
  <si>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</si>
  <si>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</si>
  <si>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</si>
  <si>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</si>
  <si>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</si>
  <si>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</si>
  <si>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</si>
  <si>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</si>
  <si>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</si>
  <si>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</si>
  <si>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</si>
  <si>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</si>
  <si>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</si>
  <si>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</si>
  <si>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</si>
  <si>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</si>
  <si>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</si>
  <si>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</si>
  <si>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</si>
  <si>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</si>
  <si>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</si>
  <si>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</si>
  <si>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</si>
  <si>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</si>
  <si>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</si>
  <si>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</si>
  <si>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</si>
  <si>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</si>
  <si>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</si>
  <si>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</si>
  <si>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</si>
  <si>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</si>
  <si>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</si>
  <si>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</si>
  <si>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</si>
  <si>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</si>
  <si>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</si>
  <si>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</si>
  <si>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</si>
  <si>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</si>
  <si>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</si>
  <si>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</si>
  <si>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</si>
  <si>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</si>
  <si>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</si>
  <si>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</si>
  <si>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</si>
  <si>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</si>
  <si>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</si>
  <si>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</si>
  <si>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</si>
  <si>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</si>
  <si>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</si>
  <si>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</si>
  <si>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</si>
  <si>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</si>
  <si>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</si>
  <si>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</si>
  <si>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</si>
  <si>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</si>
  <si>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</si>
  <si>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</si>
  <si>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</si>
  <si>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</si>
  <si>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</si>
  <si>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</si>
  <si>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</si>
  <si>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</si>
  <si>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</si>
  <si>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</si>
  <si>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</si>
  <si>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</si>
  <si>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</si>
  <si>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</si>
  <si>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</si>
  <si>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</si>
  <si>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</si>
  <si>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</si>
  <si>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</si>
  <si>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</si>
  <si>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</si>
  <si>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</si>
  <si>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</si>
  <si>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</si>
  <si>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</si>
  <si>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</si>
  <si>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</si>
  <si>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</si>
  <si>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</si>
  <si>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</si>
  <si>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</si>
  <si>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</si>
  <si>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</si>
  <si>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</si>
  <si>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</si>
  <si>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</si>
  <si>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</si>
  <si>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</si>
  <si>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</si>
  <si>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</si>
  <si>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</si>
  <si>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</si>
  <si>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</si>
  <si>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</si>
  <si>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</si>
  <si>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</si>
  <si>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</si>
  <si>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</si>
  <si>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</si>
  <si>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</si>
  <si>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</si>
  <si>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</si>
  <si>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</si>
  <si>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</si>
  <si>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</si>
  <si>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</si>
  <si>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</si>
  <si>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</si>
  <si>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</si>
  <si>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</si>
  <si>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</si>
  <si>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</si>
  <si>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</si>
  <si>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</si>
  <si>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</si>
  <si>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</si>
  <si>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</si>
  <si>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</si>
  <si>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</si>
  <si>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</si>
  <si>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</si>
  <si>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</si>
  <si>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</si>
  <si>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</si>
  <si>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</si>
  <si>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</si>
  <si>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</si>
  <si>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</si>
  <si>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</si>
  <si>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</si>
  <si>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</si>
  <si>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</si>
  <si>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</si>
  <si>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</si>
  <si>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</si>
  <si>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</si>
  <si>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</si>
  <si>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</si>
  <si>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</si>
  <si>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</si>
  <si>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</si>
  <si>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</si>
  <si>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</si>
  <si>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</si>
  <si>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</si>
  <si>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</si>
  <si>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</si>
  <si>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</si>
  <si>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</si>
  <si>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</si>
  <si>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</si>
  <si>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</si>
  <si>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</si>
  <si>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</si>
  <si>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</si>
  <si>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</si>
  <si>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</si>
  <si>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</si>
  <si>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</si>
  <si>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</si>
  <si>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</si>
  <si>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</si>
  <si>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</si>
  <si>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</si>
  <si>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</si>
  <si>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</si>
  <si>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</si>
  <si>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</si>
  <si>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</si>
  <si>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</si>
  <si>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</si>
  <si>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</si>
  <si>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</si>
  <si>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</si>
  <si>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</si>
  <si>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</si>
  <si>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</si>
  <si>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</si>
  <si>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</si>
  <si>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</si>
  <si>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</si>
  <si>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</si>
  <si>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</si>
  <si>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</si>
  <si>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</si>
  <si>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</si>
  <si>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</si>
  <si>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</si>
  <si>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</si>
  <si>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</si>
  <si>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</si>
  <si>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</si>
  <si>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</si>
  <si>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</si>
  <si>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</si>
  <si>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</si>
  <si>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</si>
  <si>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</si>
  <si>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</si>
  <si>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</si>
  <si>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</si>
  <si>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</si>
  <si>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</si>
  <si>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</si>
  <si>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</si>
  <si>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</si>
  <si>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</si>
  <si>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</si>
  <si>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</si>
  <si>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</si>
  <si>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</si>
  <si>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</si>
  <si>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</si>
  <si>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</si>
  <si>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</si>
  <si>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</si>
  <si>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</si>
  <si>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</si>
  <si>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</si>
  <si>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</si>
  <si>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</si>
  <si>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</si>
  <si>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</si>
  <si>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</si>
  <si>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</si>
  <si>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</si>
  <si>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</si>
  <si>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</si>
  <si>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</si>
  <si>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</si>
  <si>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</si>
  <si>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</si>
  <si>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</si>
  <si>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</si>
  <si>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</si>
  <si>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</si>
  <si>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</si>
  <si>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</si>
  <si>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</si>
  <si>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</si>
  <si>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</si>
  <si>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</si>
  <si>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</si>
  <si>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</si>
  <si>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</si>
  <si>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</si>
  <si>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</si>
  <si>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</si>
  <si>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</si>
  <si>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</si>
  <si>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</si>
  <si>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</si>
  <si>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</si>
  <si>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</si>
  <si>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</si>
  <si>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</si>
  <si>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</si>
  <si>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</si>
  <si>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</si>
  <si>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</si>
  <si>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</si>
  <si>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</si>
  <si>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</si>
  <si>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</si>
  <si>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</si>
  <si>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</si>
  <si>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</si>
  <si>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</si>
  <si>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</si>
  <si>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</si>
  <si>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</si>
  <si>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</si>
  <si>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</si>
  <si>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</si>
  <si>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</si>
  <si>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</si>
  <si>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</si>
  <si>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</si>
  <si>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</si>
  <si>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</si>
  <si>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</si>
  <si>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</si>
  <si>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</si>
  <si>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</si>
  <si>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</si>
  <si>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</si>
  <si>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</si>
  <si>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</si>
  <si>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</si>
  <si>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</si>
  <si>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</si>
  <si>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</si>
  <si>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</si>
  <si>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</si>
  <si>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</si>
  <si>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</si>
  <si>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</si>
  <si>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</si>
  <si>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</si>
  <si>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</si>
  <si>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</si>
  <si>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</si>
  <si>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</si>
  <si>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</si>
  <si>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</si>
  <si>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</si>
  <si>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</si>
  <si>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</si>
  <si>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</si>
  <si>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</si>
  <si>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</si>
  <si>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</si>
  <si>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</si>
  <si>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</si>
  <si>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</si>
  <si>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</si>
  <si>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</si>
  <si>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</si>
  <si>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</si>
  <si>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</si>
  <si>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</si>
  <si>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</si>
  <si>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</si>
  <si>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</si>
  <si>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</si>
  <si>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</si>
  <si>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</si>
  <si>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</si>
  <si>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</si>
  <si>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</si>
  <si>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</si>
  <si>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</si>
  <si>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</si>
  <si>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</si>
  <si>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</si>
  <si>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</si>
  <si>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</si>
  <si>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</si>
  <si>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</si>
  <si>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</si>
  <si>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</si>
  <si>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</si>
  <si>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</si>
  <si>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</si>
  <si>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</si>
  <si>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</si>
  <si>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</si>
  <si>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</si>
  <si>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</si>
  <si>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</si>
  <si>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</si>
  <si>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</si>
  <si>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</si>
  <si>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</si>
  <si>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</si>
  <si>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</si>
  <si>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</si>
  <si>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</si>
  <si>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</si>
  <si>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</si>
  <si>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</si>
  <si>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</si>
  <si>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</si>
  <si>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</si>
  <si>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</si>
  <si>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</si>
  <si>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</si>
  <si>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</si>
  <si>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</si>
  <si>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</si>
  <si>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</si>
  <si>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</si>
  <si>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</si>
  <si>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</si>
  <si>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</si>
  <si>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</si>
  <si>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</si>
  <si>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</si>
  <si>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</si>
  <si>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</si>
  <si>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</si>
  <si>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</si>
  <si>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</si>
  <si>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</si>
  <si>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</si>
  <si>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</si>
  <si>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</si>
  <si>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</si>
  <si>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</si>
  <si>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</si>
  <si>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</si>
  <si>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</si>
  <si>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</si>
  <si>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</si>
  <si>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</si>
  <si>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</si>
  <si>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</si>
  <si>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</si>
  <si>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</si>
  <si>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</si>
  <si>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</si>
  <si>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</si>
  <si>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</si>
  <si>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</si>
  <si>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</si>
  <si>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</si>
  <si>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</si>
  <si>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</si>
  <si>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</si>
  <si>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</si>
  <si>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</si>
  <si>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</si>
  <si>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</si>
  <si>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</si>
  <si>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</si>
  <si>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</si>
  <si>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</si>
  <si>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</si>
  <si>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</si>
  <si>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</si>
  <si>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</si>
  <si>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</si>
  <si>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</si>
  <si>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</si>
  <si>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</si>
  <si>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</si>
  <si>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</si>
  <si>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</si>
  <si>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</si>
  <si>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</si>
  <si>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</si>
  <si>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</si>
  <si>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</si>
  <si>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</si>
  <si>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</si>
  <si>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</si>
  <si>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</si>
  <si>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</si>
  <si>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</si>
  <si>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</si>
  <si>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</si>
  <si>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</si>
  <si>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</si>
  <si>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</si>
  <si>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</si>
  <si>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</si>
  <si>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</si>
  <si>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</si>
  <si>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</si>
  <si>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</si>
  <si>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</si>
  <si>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</si>
  <si>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</si>
  <si>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</si>
  <si>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</si>
  <si>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</si>
  <si>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</si>
  <si>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</si>
  <si>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</si>
  <si>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</si>
  <si>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</si>
  <si>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</si>
  <si>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</si>
  <si>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</si>
  <si>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</si>
  <si>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</si>
  <si>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</si>
  <si>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</si>
  <si>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</si>
  <si>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</si>
  <si>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</si>
  <si>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</si>
  <si>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</si>
  <si>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</si>
  <si>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</si>
  <si>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</si>
  <si>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</si>
  <si>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</si>
  <si>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</si>
  <si>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</si>
  <si>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</si>
  <si>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</si>
  <si>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</si>
  <si>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</si>
  <si>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</si>
  <si>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</si>
  <si>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</si>
  <si>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</si>
  <si>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</si>
  <si>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</si>
  <si>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</si>
  <si>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</si>
  <si>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</si>
  <si>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</si>
  <si>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</si>
  <si>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</si>
  <si>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</si>
  <si>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</si>
  <si>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</si>
  <si>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</si>
  <si>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</si>
  <si>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</si>
  <si>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</si>
  <si>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</si>
  <si>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</si>
  <si>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</si>
  <si>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</si>
  <si>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</si>
  <si>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</si>
  <si>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</si>
  <si>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</si>
  <si>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</si>
  <si>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</si>
  <si>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</si>
  <si>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</si>
  <si>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</si>
  <si>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</si>
  <si>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</si>
  <si>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</si>
  <si>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</si>
  <si>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</si>
  <si>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</si>
  <si>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</si>
  <si>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</si>
  <si>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</si>
  <si>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</si>
  <si>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</si>
  <si>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</si>
  <si>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</si>
  <si>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</si>
  <si>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</si>
  <si>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</si>
  <si>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</si>
  <si>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</si>
  <si>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</si>
  <si>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</si>
  <si>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</si>
  <si>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</si>
  <si>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</si>
  <si>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</si>
  <si>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</si>
  <si>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</si>
  <si>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</si>
  <si>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</si>
  <si>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</si>
  <si>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</si>
  <si>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</si>
  <si>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</si>
  <si>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</si>
  <si>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</si>
  <si>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</si>
  <si>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</si>
  <si>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</si>
  <si>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</si>
  <si>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</si>
  <si>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</si>
  <si>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</si>
  <si>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</si>
  <si>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</si>
  <si>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</si>
  <si>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</si>
  <si>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</si>
  <si>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</si>
  <si>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</si>
  <si>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</si>
  <si>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</si>
  <si>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</si>
  <si>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</si>
  <si>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</si>
  <si>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</si>
  <si>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</si>
  <si>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</si>
  <si>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</si>
  <si>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</si>
  <si>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</si>
  <si>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</si>
  <si>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</si>
  <si>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</si>
  <si>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</si>
  <si>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</si>
  <si>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</si>
  <si>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</si>
  <si>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</si>
  <si>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</si>
  <si>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</si>
  <si>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</si>
  <si>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</si>
  <si>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</si>
  <si>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</si>
  <si>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</si>
  <si>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</si>
  <si>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</si>
  <si>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</si>
  <si>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</si>
  <si>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</si>
  <si>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</si>
  <si>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</si>
  <si>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</si>
  <si>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</si>
  <si>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</si>
  <si>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</si>
  <si>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</si>
  <si>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</si>
  <si>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</si>
  <si>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</si>
  <si>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</si>
  <si>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</si>
  <si>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</si>
  <si>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</si>
  <si>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</si>
  <si>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</si>
  <si>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</si>
  <si>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</si>
  <si>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</si>
  <si>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</si>
  <si>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</si>
  <si>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</si>
  <si>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</si>
  <si>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</si>
  <si>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</si>
  <si>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</si>
  <si>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</si>
  <si>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</si>
  <si>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</si>
  <si>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</si>
  <si>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</si>
  <si>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</si>
  <si>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</si>
  <si>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</si>
  <si>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</si>
  <si>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</si>
  <si>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</si>
  <si>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</si>
  <si>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</si>
  <si>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</si>
  <si>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</si>
  <si>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</si>
  <si>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</si>
  <si>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</si>
  <si>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</si>
  <si>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</si>
  <si>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</si>
  <si>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</si>
  <si>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</si>
  <si>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</si>
  <si>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</si>
  <si>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</si>
  <si>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</si>
  <si>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</si>
  <si>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</si>
  <si>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</si>
  <si>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</si>
  <si>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</si>
  <si>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</si>
  <si>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</si>
  <si>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</si>
  <si>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</si>
  <si>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</si>
  <si>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</si>
  <si>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</si>
  <si>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</si>
  <si>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</si>
  <si>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</si>
  <si>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</si>
  <si>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</si>
  <si>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</si>
  <si>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</si>
  <si>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</si>
  <si>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</si>
  <si>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</si>
  <si>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</si>
  <si>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</si>
  <si>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</si>
  <si>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</si>
  <si>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</si>
  <si>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</si>
  <si>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</si>
  <si>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</si>
  <si>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</si>
  <si>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</si>
  <si>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</si>
  <si>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</si>
  <si>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</si>
  <si>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</si>
  <si>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</si>
  <si>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</si>
  <si>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</si>
  <si>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</si>
  <si>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</si>
  <si>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</si>
  <si>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</si>
  <si>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</si>
  <si>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</si>
  <si>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</si>
  <si>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</si>
  <si>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</si>
  <si>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</si>
  <si>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</si>
  <si>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</si>
  <si>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</si>
  <si>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</si>
  <si>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</si>
  <si>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</si>
  <si>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</si>
  <si>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</si>
  <si>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</si>
  <si>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</si>
  <si>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</si>
  <si>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</si>
  <si>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</si>
  <si>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</si>
  <si>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</si>
  <si>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</si>
  <si>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</si>
  <si>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</si>
  <si>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</si>
  <si>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</si>
  <si>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</si>
  <si>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</si>
  <si>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</si>
  <si>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</si>
  <si>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</si>
  <si>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</si>
  <si>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</si>
  <si>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</si>
  <si>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</si>
  <si>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</si>
  <si>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</si>
  <si>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</si>
  <si>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</si>
  <si>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</si>
  <si>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</si>
  <si>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</si>
  <si>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</si>
  <si>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</si>
  <si>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</si>
  <si>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</si>
  <si>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</si>
  <si>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</si>
  <si>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</si>
  <si>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</si>
  <si>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</si>
  <si>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</si>
  <si>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</si>
  <si>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</si>
  <si>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</si>
  <si>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</si>
  <si>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</si>
  <si>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</si>
  <si>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</si>
  <si>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</si>
  <si>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</si>
  <si>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</si>
  <si>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</si>
  <si>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</si>
  <si>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</si>
  <si>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</si>
  <si>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</si>
  <si>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</si>
  <si>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</si>
  <si>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</si>
  <si>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</si>
  <si>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</si>
  <si>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</si>
  <si>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</si>
  <si>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</si>
  <si>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</si>
  <si>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</si>
  <si>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</si>
  <si>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</si>
  <si>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</si>
  <si>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</si>
  <si>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</si>
  <si>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</si>
  <si>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</si>
  <si>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</si>
  <si>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</si>
  <si>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</si>
  <si>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</si>
  <si>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</si>
  <si>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</si>
  <si>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</si>
  <si>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</si>
  <si>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</si>
  <si>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</si>
  <si>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</si>
  <si>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</si>
  <si>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</si>
  <si>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</si>
  <si>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</si>
  <si>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</si>
  <si>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</si>
  <si>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</si>
  <si>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</si>
  <si>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</si>
  <si>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</si>
  <si>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</si>
  <si>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</si>
  <si>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</si>
  <si>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</si>
  <si>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</si>
  <si>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</si>
  <si>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</si>
  <si>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</si>
  <si>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</si>
  <si>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</si>
  <si>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</si>
  <si>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</si>
  <si>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</si>
  <si>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</si>
  <si>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</si>
  <si>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</si>
  <si>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</si>
  <si>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</si>
  <si>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</si>
  <si>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</si>
  <si>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</si>
  <si>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</si>
  <si>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</si>
  <si>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</si>
  <si>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</si>
  <si>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</si>
  <si>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</si>
  <si>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</si>
  <si>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</si>
  <si>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</si>
  <si>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</si>
  <si>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</si>
  <si>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</si>
  <si>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</si>
  <si>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</si>
  <si>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</si>
  <si>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</si>
  <si>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</si>
  <si>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</si>
  <si>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</si>
  <si>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</si>
  <si>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</si>
  <si>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</si>
  <si>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</si>
  <si>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</si>
  <si>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</si>
  <si>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</si>
  <si>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</si>
  <si>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</si>
  <si>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</si>
  <si>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</si>
  <si>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</si>
  <si>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</si>
  <si>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</si>
  <si>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</si>
  <si>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</si>
  <si>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</si>
  <si>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</si>
  <si>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</si>
  <si>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</si>
  <si>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</si>
  <si>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</si>
  <si>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</si>
  <si>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</si>
  <si>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</si>
  <si>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</si>
  <si>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</si>
  <si>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</si>
  <si>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</si>
  <si>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</si>
  <si>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</si>
  <si>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</si>
  <si>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</si>
  <si>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</si>
  <si>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</si>
  <si>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</si>
  <si>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</si>
  <si>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</si>
  <si>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</si>
  <si>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</si>
  <si>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</si>
  <si>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</si>
  <si>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</si>
  <si>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</si>
  <si>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</si>
  <si>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</si>
  <si>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</si>
  <si>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</si>
  <si>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</si>
  <si>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</si>
  <si>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</si>
  <si>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</si>
  <si>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</si>
  <si>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</si>
  <si>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</si>
  <si>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</si>
  <si>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</si>
  <si>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</si>
  <si>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</si>
  <si>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</si>
  <si>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</si>
  <si>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</si>
  <si>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</si>
  <si>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</si>
  <si>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</si>
  <si>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</si>
  <si>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</si>
  <si>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</si>
  <si>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</si>
  <si>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</si>
  <si>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</si>
  <si>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</si>
  <si>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</si>
  <si>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</si>
  <si>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</si>
  <si>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</si>
  <si>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</si>
  <si>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</si>
  <si>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</si>
  <si>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</si>
  <si>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</si>
  <si>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</si>
  <si>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</si>
  <si>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</si>
  <si>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</si>
  <si>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</si>
  <si>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</si>
  <si>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</si>
  <si>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</si>
  <si>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</si>
  <si>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</si>
  <si>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</si>
  <si>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</si>
  <si>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</si>
  <si>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</si>
  <si>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</si>
  <si>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</si>
  <si>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</si>
  <si>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</si>
  <si>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</si>
  <si>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</si>
  <si>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</si>
  <si>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</si>
  <si>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</si>
  <si>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</si>
  <si>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</si>
  <si>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</si>
  <si>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</si>
  <si>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</si>
  <si>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</si>
  <si>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</si>
  <si>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</si>
  <si>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</si>
  <si>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</si>
  <si>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</si>
  <si>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</si>
  <si>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</si>
  <si>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</si>
  <si>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</si>
  <si>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</si>
  <si>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</si>
  <si>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</si>
  <si>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</si>
  <si>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</si>
  <si>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</si>
  <si>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</si>
  <si>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</si>
  <si>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</si>
  <si>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</si>
  <si>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</si>
  <si>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</si>
  <si>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</si>
  <si>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</si>
  <si>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</si>
  <si>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</si>
  <si>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</si>
  <si>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</si>
  <si>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</si>
  <si>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</si>
  <si>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</si>
  <si>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</si>
  <si>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</si>
  <si>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</si>
  <si>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</si>
  <si>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</si>
  <si>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</si>
  <si>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</si>
  <si>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</si>
  <si>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</si>
  <si>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</si>
  <si>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</si>
  <si>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</si>
  <si>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</si>
  <si>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</si>
  <si>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</si>
  <si>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</si>
  <si>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</si>
  <si>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</si>
  <si>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</si>
  <si>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</si>
  <si>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</si>
  <si>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</si>
  <si>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</si>
  <si>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</si>
  <si>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</si>
  <si>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</si>
  <si>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</si>
  <si>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</si>
  <si>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</si>
  <si>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</si>
  <si>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</si>
  <si>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</si>
  <si>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</si>
  <si>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</si>
  <si>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</si>
  <si>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</si>
  <si>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</si>
  <si>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</si>
  <si>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</si>
  <si>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</si>
  <si>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</si>
  <si>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</si>
  <si>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</si>
  <si>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</si>
  <si>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</si>
  <si>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</si>
  <si>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</si>
  <si>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</si>
  <si>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</si>
  <si>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</si>
  <si>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</si>
  <si>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</si>
  <si>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</si>
  <si>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</si>
  <si>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</si>
  <si>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</si>
  <si>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</si>
  <si>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</si>
  <si>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</si>
  <si>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</si>
  <si>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</si>
  <si>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</si>
  <si>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</si>
  <si>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</si>
  <si>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</si>
  <si>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</si>
  <si>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</si>
  <si>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</si>
  <si>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</si>
  <si>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</si>
  <si>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</si>
  <si>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</si>
  <si>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</si>
  <si>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</si>
  <si>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</si>
  <si>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</si>
  <si>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</si>
  <si>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</si>
  <si>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</si>
  <si>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</si>
  <si>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</si>
  <si>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</si>
  <si>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</si>
  <si>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</si>
  <si>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</si>
  <si>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</si>
  <si>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</si>
  <si>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</si>
  <si>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</si>
  <si>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</si>
  <si>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</si>
  <si>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</si>
  <si>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</si>
  <si>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</si>
  <si>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</si>
  <si>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</si>
  <si>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</si>
  <si>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</si>
  <si>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</si>
  <si>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</si>
  <si>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</si>
  <si>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</si>
  <si>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</si>
  <si>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</si>
  <si>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</si>
  <si>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</si>
  <si>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</si>
  <si>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</si>
  <si>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</si>
  <si>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</si>
  <si>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</si>
  <si>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</si>
  <si>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</si>
  <si>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</si>
  <si>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</si>
  <si>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</si>
  <si>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</si>
  <si>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</si>
  <si>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</si>
  <si>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</si>
  <si>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</si>
  <si>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</si>
  <si>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</si>
  <si>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</si>
  <si>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</si>
  <si>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</si>
  <si>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</si>
  <si>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</si>
  <si>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</si>
  <si>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</si>
  <si>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</si>
  <si>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</si>
  <si>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</si>
  <si>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</si>
  <si>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</si>
  <si>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</si>
  <si>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</si>
  <si>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</si>
  <si>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</si>
  <si>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</si>
  <si>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</si>
  <si>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</si>
  <si>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</si>
  <si>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</si>
  <si>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</si>
  <si>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</si>
  <si>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</si>
  <si>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</si>
  <si>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</si>
  <si>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</si>
  <si>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</si>
  <si>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</si>
  <si>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</si>
  <si>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</si>
  <si>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</si>
  <si>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</si>
  <si>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</si>
  <si>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</si>
  <si>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</si>
  <si>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</si>
  <si>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</si>
  <si>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</si>
  <si>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</si>
  <si>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</si>
  <si>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</si>
  <si>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</si>
  <si>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</si>
  <si>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</si>
  <si>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</si>
  <si>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</si>
  <si>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</si>
  <si>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</si>
  <si>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</si>
  <si>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</si>
  <si>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</si>
  <si>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</si>
  <si>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</si>
  <si>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</si>
  <si>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</si>
  <si>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</si>
  <si>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</si>
  <si>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</si>
  <si>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</si>
  <si>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</si>
  <si>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</si>
  <si>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</si>
  <si>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</si>
  <si>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</si>
  <si>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</si>
  <si>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</si>
  <si>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</si>
  <si>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</si>
  <si>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</si>
  <si>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</si>
  <si>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</si>
  <si>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</si>
  <si>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</si>
  <si>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</si>
  <si>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</si>
  <si>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</si>
  <si>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</si>
  <si>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</si>
  <si>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</si>
  <si>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</si>
  <si>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</si>
  <si>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</si>
  <si>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</si>
  <si>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</si>
  <si>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</si>
  <si>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</si>
  <si>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</si>
  <si>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</si>
  <si>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</si>
  <si>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</si>
  <si>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</si>
  <si>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</si>
  <si>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</si>
  <si>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</si>
  <si>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</si>
  <si>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</si>
  <si>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</si>
  <si>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</si>
  <si>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</si>
  <si>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</si>
  <si>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</si>
  <si>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</si>
  <si>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</si>
  <si>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</si>
  <si>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</si>
  <si>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</si>
  <si>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</si>
  <si>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</si>
  <si>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</si>
  <si>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</si>
  <si>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</si>
  <si>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</si>
  <si>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</si>
  <si>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</si>
  <si>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</si>
  <si>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</si>
  <si>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</si>
  <si>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</si>
  <si>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</si>
  <si>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</si>
  <si>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</si>
  <si>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</si>
  <si>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</si>
  <si>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</si>
  <si>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</si>
  <si>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</si>
  <si>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</si>
  <si>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</si>
  <si>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</si>
  <si>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</si>
  <si>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</si>
  <si>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</si>
  <si>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</si>
  <si>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</si>
  <si>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</si>
  <si>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</si>
  <si>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</si>
  <si>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</si>
  <si>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</si>
  <si>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</si>
  <si>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</si>
  <si>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</si>
  <si>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</si>
  <si>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</si>
  <si>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</si>
  <si>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</si>
  <si>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</si>
  <si>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</si>
  <si>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</si>
  <si>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</si>
  <si>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</si>
  <si>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</si>
  <si>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</si>
  <si>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</si>
  <si>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</si>
  <si>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</si>
  <si>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</si>
  <si>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</si>
  <si>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</si>
  <si>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</si>
  <si>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</si>
  <si>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</si>
  <si>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</si>
  <si>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</si>
  <si>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</si>
  <si>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</si>
  <si>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</si>
  <si>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</si>
  <si>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</si>
  <si>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</si>
  <si>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</si>
  <si>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</si>
  <si>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</si>
  <si>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</si>
  <si>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</si>
  <si>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</si>
  <si>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</si>
  <si>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</si>
  <si>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</si>
  <si>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</si>
  <si>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</si>
  <si>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</si>
  <si>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</si>
  <si>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</si>
  <si>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</si>
  <si>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</si>
  <si>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</si>
  <si>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</si>
  <si>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</si>
  <si>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</si>
  <si>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</si>
  <si>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</si>
  <si>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</si>
  <si>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</si>
  <si>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</si>
  <si>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</si>
  <si>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</si>
  <si>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</si>
  <si>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</si>
  <si>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</si>
  <si>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</si>
  <si>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</si>
  <si>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</si>
  <si>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</si>
  <si>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</si>
  <si>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</si>
  <si>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</si>
  <si>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</si>
  <si>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</si>
  <si>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</si>
  <si>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</si>
  <si>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</si>
  <si>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</si>
  <si>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</si>
  <si>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</si>
  <si>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</si>
  <si>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</si>
  <si>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</si>
  <si>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</si>
  <si>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</si>
  <si>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</si>
  <si>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</si>
  <si>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</si>
  <si>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</si>
  <si>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</si>
  <si>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</si>
  <si>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</si>
  <si>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</si>
  <si>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</si>
  <si>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</si>
  <si>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</si>
  <si>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</si>
  <si>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</si>
  <si>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</si>
  <si>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</si>
  <si>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</si>
  <si>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</si>
  <si>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</si>
  <si>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</si>
  <si>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</si>
  <si>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</si>
  <si>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</si>
  <si>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</si>
  <si>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</si>
  <si>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</si>
  <si>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</si>
  <si>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</si>
  <si>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</si>
  <si>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</si>
  <si>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</si>
  <si>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</si>
  <si>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</si>
  <si>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</si>
  <si>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</si>
  <si>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</si>
  <si>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</si>
  <si>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</si>
  <si>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</si>
  <si>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</si>
  <si>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</si>
  <si>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</si>
  <si>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</si>
  <si>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</si>
  <si>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</si>
  <si>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</si>
  <si>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</si>
  <si>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</si>
  <si>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</si>
  <si>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</si>
  <si>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</si>
  <si>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</si>
  <si>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</si>
  <si>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</si>
  <si>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</si>
  <si>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</si>
  <si>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</si>
  <si>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</si>
  <si>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</si>
  <si>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</si>
  <si>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</si>
  <si>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</si>
  <si>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</si>
  <si>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</si>
  <si>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</si>
  <si>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</si>
  <si>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</si>
  <si>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</si>
  <si>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</si>
  <si>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</si>
  <si>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</si>
  <si>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</si>
  <si>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</si>
  <si>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</si>
  <si>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</si>
  <si>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</si>
  <si>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</si>
  <si>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</si>
  <si>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</si>
  <si>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</si>
  <si>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</si>
  <si>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</si>
  <si>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</si>
  <si>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</si>
  <si>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</si>
  <si>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</si>
  <si>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</si>
  <si>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</si>
  <si>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</si>
  <si>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</si>
  <si>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</si>
  <si>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</si>
  <si>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</si>
  <si>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</si>
  <si>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</si>
  <si>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</si>
  <si>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</si>
  <si>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</si>
  <si>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</si>
  <si>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</si>
  <si>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</si>
  <si>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</si>
  <si>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</si>
  <si>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</si>
  <si>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</si>
  <si>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</si>
  <si>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</si>
  <si>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</si>
  <si>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</si>
  <si>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</si>
  <si>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</si>
  <si>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</si>
  <si>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</si>
  <si>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</si>
  <si>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</si>
  <si>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</si>
  <si>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</si>
  <si>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</si>
  <si>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</si>
  <si>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</si>
  <si>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</si>
  <si>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</si>
  <si>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</si>
  <si>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</si>
  <si>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</si>
  <si>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</si>
  <si>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</si>
  <si>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</si>
  <si>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</si>
  <si>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</si>
  <si>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</si>
  <si>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</si>
  <si>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</si>
  <si>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</si>
  <si>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</si>
  <si>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</si>
  <si>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</si>
  <si>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</si>
  <si>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</si>
  <si>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</si>
  <si>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</si>
  <si>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</si>
  <si>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</si>
  <si>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</si>
  <si>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</si>
  <si>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</si>
  <si>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</si>
  <si>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</si>
  <si>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</si>
  <si>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</si>
  <si>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</si>
  <si>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</si>
  <si>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</si>
  <si>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</si>
  <si>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</si>
  <si>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</si>
  <si>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</si>
  <si>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</si>
  <si>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</si>
  <si>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</si>
  <si>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</si>
  <si>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</si>
  <si>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</si>
  <si>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</si>
  <si>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</si>
  <si>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</si>
  <si>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</si>
  <si>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</si>
  <si>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</si>
  <si>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</si>
  <si>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</si>
  <si>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</si>
  <si>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</si>
  <si>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</si>
  <si>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</si>
  <si>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</si>
  <si>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</si>
  <si>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</si>
  <si>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</si>
  <si>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</si>
  <si>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</si>
  <si>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</si>
  <si>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</si>
  <si>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</si>
  <si>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</si>
  <si>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</si>
  <si>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</si>
  <si>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</si>
  <si>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</si>
  <si>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</si>
  <si>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</si>
  <si>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</si>
  <si>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</si>
  <si>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</si>
  <si>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</si>
  <si>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</si>
  <si>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</si>
  <si>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</si>
  <si>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</si>
  <si>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</si>
  <si>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</si>
  <si>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</si>
  <si>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</si>
  <si>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</si>
  <si>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</si>
  <si>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</si>
  <si>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</si>
  <si>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</si>
  <si>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</si>
  <si>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</si>
  <si>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</si>
  <si>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</si>
  <si>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</si>
  <si>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</si>
  <si>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</si>
  <si>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</si>
  <si>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</si>
  <si>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</si>
  <si>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</si>
  <si>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</si>
  <si>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</si>
  <si>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</si>
  <si>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</si>
  <si>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</si>
  <si>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</si>
  <si>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</si>
  <si>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</si>
  <si>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</si>
  <si>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</si>
  <si>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</si>
  <si>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</si>
  <si>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</si>
  <si>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</si>
  <si>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</si>
  <si>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</si>
  <si>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</si>
  <si>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</si>
  <si>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</si>
  <si>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</si>
  <si>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</si>
  <si>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</si>
  <si>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</si>
  <si>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</si>
  <si>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</si>
  <si>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</si>
  <si>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</si>
  <si>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</si>
  <si>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</si>
  <si>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</si>
  <si>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</si>
  <si>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</si>
  <si>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</si>
  <si>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</si>
  <si>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</si>
  <si>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</si>
  <si>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</si>
  <si>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</si>
  <si>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</si>
  <si>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</si>
  <si>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</si>
  <si>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</si>
  <si>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</si>
  <si>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</si>
  <si>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</si>
  <si>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</si>
  <si>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</si>
  <si>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</si>
  <si>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</si>
  <si>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</si>
  <si>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</si>
  <si>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</si>
  <si>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</si>
  <si>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</si>
  <si>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</si>
  <si>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</si>
  <si>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</si>
  <si>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</si>
  <si>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</si>
  <si>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</si>
  <si>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</si>
  <si>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</si>
  <si>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</si>
  <si>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</si>
  <si>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</si>
  <si>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</si>
  <si>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</si>
  <si>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</si>
  <si>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</si>
  <si>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</si>
  <si>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</si>
  <si>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</si>
  <si>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</si>
  <si>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</si>
  <si>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</si>
  <si>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</si>
  <si>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</si>
  <si>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</si>
  <si>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</si>
  <si>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</si>
  <si>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</si>
  <si>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</si>
  <si>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</si>
  <si>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</si>
  <si>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</si>
  <si>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</si>
  <si>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</si>
  <si>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</si>
  <si>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</si>
  <si>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</si>
  <si>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</si>
  <si>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</si>
  <si>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</si>
  <si>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</si>
  <si>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</si>
  <si>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</si>
  <si>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</si>
  <si>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</si>
  <si>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</si>
  <si>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</si>
  <si>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</si>
  <si>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</si>
  <si>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</si>
  <si>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</si>
  <si>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</si>
  <si>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</si>
  <si>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</si>
  <si>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</si>
  <si>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</si>
  <si>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</si>
  <si>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</si>
  <si>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</si>
  <si>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</si>
  <si>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</si>
  <si>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</si>
  <si>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</si>
  <si>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</si>
  <si>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</si>
  <si>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</si>
  <si>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</si>
  <si>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</si>
  <si>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</si>
  <si>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</si>
  <si>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</si>
  <si>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</si>
  <si>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</si>
  <si>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</si>
  <si>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</si>
  <si>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</si>
  <si>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</si>
  <si>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</si>
  <si>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</si>
  <si>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</si>
  <si>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</si>
  <si>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</si>
  <si>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</si>
  <si>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</si>
  <si>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</si>
  <si>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</si>
  <si>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</si>
  <si>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</si>
  <si>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</si>
  <si>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</si>
  <si>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</si>
  <si>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</si>
  <si>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</si>
  <si>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</si>
  <si>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</si>
  <si>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</si>
  <si>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</si>
  <si>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</si>
  <si>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</si>
  <si>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</si>
  <si>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</si>
  <si>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</si>
  <si>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</si>
  <si>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</si>
  <si>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</si>
  <si>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</si>
  <si>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</si>
  <si>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</si>
  <si>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</si>
  <si>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</si>
  <si>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</si>
  <si>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</si>
  <si>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</si>
  <si>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</si>
  <si>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</si>
  <si>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</si>
  <si>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</si>
  <si>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</si>
  <si>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</si>
  <si>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</si>
  <si>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</si>
  <si>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</si>
  <si>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</si>
  <si>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</si>
  <si>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</si>
  <si>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</si>
  <si>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</si>
  <si>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</si>
  <si>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</si>
  <si>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</si>
  <si>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</si>
  <si>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</si>
  <si>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</si>
  <si>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</si>
  <si>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</si>
  <si>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</si>
  <si>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</si>
  <si>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</si>
  <si>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</si>
  <si>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</si>
  <si>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</si>
  <si>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</si>
  <si>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</si>
  <si>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</si>
  <si>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</si>
  <si>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</si>
  <si>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</si>
  <si>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</si>
  <si>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</si>
  <si>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</si>
  <si>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</si>
  <si>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</si>
  <si>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</si>
  <si>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</si>
  <si>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</si>
  <si>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</si>
  <si>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</si>
  <si>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</si>
  <si>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</si>
  <si>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</si>
  <si>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</si>
  <si>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</si>
  <si>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</si>
  <si>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</si>
  <si>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</si>
  <si>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</si>
  <si>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</si>
  <si>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</si>
  <si>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</si>
  <si>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</si>
  <si>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</si>
  <si>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</si>
  <si>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</si>
  <si>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</si>
  <si>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</si>
  <si>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</si>
  <si>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</si>
  <si>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</si>
  <si>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</si>
  <si>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</si>
  <si>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</si>
  <si>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</si>
  <si>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</si>
  <si>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</si>
  <si>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</si>
  <si>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</si>
  <si>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</si>
  <si>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</si>
  <si>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</si>
  <si>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</si>
  <si>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</si>
  <si>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</si>
  <si>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</si>
  <si>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</si>
  <si>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</si>
  <si>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</si>
  <si>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</si>
  <si>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</si>
  <si>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</si>
  <si>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</si>
  <si>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</si>
  <si>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</si>
  <si>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</si>
  <si>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</si>
  <si>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</si>
  <si>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</si>
  <si>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</si>
  <si>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</si>
  <si>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</si>
  <si>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</si>
  <si>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</si>
  <si>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</si>
  <si>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</si>
  <si>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</si>
  <si>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</si>
  <si>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</si>
  <si>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</si>
  <si>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</si>
  <si>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</si>
  <si>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</si>
  <si>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</si>
  <si>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</si>
  <si>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</si>
  <si>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</si>
  <si>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</si>
  <si>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</si>
  <si>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</si>
  <si>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</si>
  <si>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</si>
  <si>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</si>
  <si>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</si>
  <si>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</si>
  <si>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</si>
  <si>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</si>
  <si>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</si>
  <si>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</si>
  <si>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</si>
  <si>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</si>
  <si>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</si>
  <si>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</si>
  <si>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</si>
  <si>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</si>
  <si>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</si>
  <si>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</si>
  <si>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</si>
  <si>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</si>
  <si>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</si>
  <si>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</si>
  <si>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</si>
  <si>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</si>
  <si>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</si>
  <si>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</si>
  <si>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</si>
  <si>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</si>
  <si>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</si>
  <si>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</si>
  <si>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</si>
  <si>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</si>
  <si>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</si>
  <si>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</si>
  <si>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</si>
  <si>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</si>
  <si>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</si>
  <si>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</si>
  <si>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</si>
  <si>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</si>
  <si>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</si>
  <si>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</si>
  <si>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</si>
  <si>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</si>
  <si>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</si>
  <si>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</si>
  <si>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</si>
  <si>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</si>
  <si>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</si>
  <si>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</si>
  <si>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</si>
  <si>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</si>
  <si>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</si>
  <si>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</si>
  <si>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</si>
  <si>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</si>
  <si>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</si>
  <si>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</si>
  <si>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</si>
  <si>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</si>
  <si>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</si>
  <si>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</si>
  <si>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</si>
  <si>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</si>
  <si>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</si>
  <si>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</si>
  <si>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</si>
  <si>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</si>
  <si>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</si>
  <si>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</si>
  <si>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</si>
  <si>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</si>
  <si>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</si>
  <si>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</si>
  <si>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</si>
  <si>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</si>
  <si>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</si>
  <si>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</si>
  <si>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</si>
  <si>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</si>
  <si>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</si>
  <si>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</si>
  <si>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</si>
  <si>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</si>
  <si>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</si>
  <si>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</si>
  <si>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</si>
  <si>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</si>
  <si>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</si>
  <si>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</si>
  <si>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</si>
  <si>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</si>
  <si>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</si>
  <si>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</si>
  <si>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</si>
  <si>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</si>
  <si>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</si>
  <si>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</si>
  <si>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</si>
  <si>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</si>
  <si>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</si>
  <si>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</si>
  <si>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</si>
  <si>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</si>
  <si>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</si>
  <si>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</si>
  <si>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</si>
  <si>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</si>
  <si>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</si>
  <si>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</si>
  <si>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</si>
  <si>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</si>
  <si>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</si>
  <si>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</si>
  <si>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</si>
  <si>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</si>
  <si>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</si>
  <si>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</si>
  <si>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</si>
  <si>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</si>
  <si>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</si>
  <si>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</si>
  <si>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</si>
  <si>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</si>
  <si>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</si>
  <si>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</si>
  <si>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</si>
  <si>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</si>
  <si>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</si>
  <si>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</si>
  <si>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</si>
  <si>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</si>
  <si>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</si>
  <si>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</si>
  <si>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</si>
  <si>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</si>
  <si>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</si>
  <si>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</si>
  <si>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</si>
  <si>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</si>
  <si>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</si>
  <si>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</si>
  <si>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</si>
  <si>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</si>
  <si>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</si>
  <si>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</si>
  <si>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</si>
  <si>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</si>
  <si>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</si>
  <si>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</si>
  <si>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</si>
  <si>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</si>
  <si>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</si>
  <si>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</si>
  <si>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</si>
  <si>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</si>
  <si>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</si>
  <si>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</si>
  <si>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</si>
  <si>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</si>
  <si>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</si>
  <si>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</si>
  <si>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</si>
  <si>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</si>
  <si>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</si>
  <si>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</si>
  <si>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</si>
  <si>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</si>
  <si>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</si>
  <si>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</si>
  <si>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</si>
  <si>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</si>
  <si>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</si>
  <si>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</si>
  <si>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</si>
  <si>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</si>
  <si>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</si>
  <si>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</si>
  <si>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</si>
  <si>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</si>
  <si>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</si>
  <si>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</si>
  <si>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</si>
  <si>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</si>
  <si>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</si>
  <si>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</si>
  <si>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</si>
  <si>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</si>
  <si>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</si>
  <si>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</si>
  <si>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</si>
  <si>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</si>
  <si>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</si>
  <si>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</si>
  <si>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</si>
  <si>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</si>
  <si>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</si>
  <si>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</si>
  <si>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</si>
  <si>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</si>
  <si>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</si>
  <si>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</si>
  <si>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</si>
  <si>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</si>
  <si>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</si>
  <si>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</si>
  <si>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</si>
  <si>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</si>
  <si>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</si>
  <si>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</si>
  <si>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</si>
  <si>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</si>
  <si>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</si>
  <si>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</si>
  <si>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</si>
  <si>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</si>
  <si>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</si>
  <si>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</si>
  <si>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</si>
  <si>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</si>
  <si>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</si>
  <si>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</si>
  <si>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</si>
  <si>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</si>
  <si>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</si>
  <si>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</si>
  <si>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</si>
  <si>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</si>
  <si>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</si>
  <si>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</si>
  <si>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</si>
  <si>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</si>
  <si>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</si>
  <si>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</si>
  <si>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</si>
  <si>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</si>
  <si>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</si>
  <si>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</si>
  <si>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</si>
  <si>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</si>
  <si>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</si>
  <si>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</si>
  <si>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</si>
  <si>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</si>
  <si>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</si>
  <si>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</si>
  <si>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</si>
  <si>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</si>
  <si>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</si>
  <si>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</si>
  <si>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</si>
  <si>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</si>
  <si>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</si>
  <si>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</si>
  <si>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</si>
  <si>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</si>
  <si>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</si>
  <si>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</si>
  <si>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</si>
  <si>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</si>
  <si>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</si>
  <si>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</si>
  <si>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</si>
  <si>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</si>
  <si>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</si>
  <si>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</si>
  <si>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</si>
  <si>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</si>
  <si>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</si>
  <si>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</si>
  <si>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</si>
  <si>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</si>
  <si>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</si>
  <si>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</si>
  <si>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</si>
  <si>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</si>
  <si>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</si>
  <si>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</si>
  <si>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</si>
  <si>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</si>
  <si>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</si>
  <si>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</si>
  <si>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</si>
  <si>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</si>
  <si>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</si>
  <si>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</si>
  <si>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</si>
  <si>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</si>
  <si>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</si>
  <si>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</si>
  <si>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</si>
  <si>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</si>
  <si>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</si>
  <si>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</si>
  <si>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</si>
  <si>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</si>
  <si>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</si>
  <si>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</si>
  <si>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</si>
  <si>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</si>
  <si>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</si>
  <si>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</si>
  <si>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</si>
  <si>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</si>
  <si>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</si>
  <si>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</si>
  <si>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</si>
  <si>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</si>
  <si>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</si>
  <si>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</si>
  <si>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</si>
  <si>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</si>
  <si>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</si>
  <si>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</si>
  <si>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</si>
  <si>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</si>
  <si>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</si>
  <si>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</si>
  <si>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</si>
  <si>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</si>
  <si>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</si>
  <si>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</si>
  <si>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</si>
  <si>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</si>
  <si>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</si>
  <si>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</si>
  <si>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</si>
  <si>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</si>
  <si>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</si>
  <si>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</si>
  <si>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</si>
  <si>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</si>
  <si>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</si>
  <si>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</si>
  <si>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</si>
  <si>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</si>
  <si>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</si>
  <si>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</si>
  <si>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</si>
  <si>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</si>
  <si>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</si>
  <si>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</si>
  <si>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</si>
  <si>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</si>
  <si>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</si>
  <si>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</si>
  <si>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</si>
  <si>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</si>
  <si>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</si>
  <si>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</si>
  <si>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</si>
  <si>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</si>
  <si>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</si>
  <si>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</si>
  <si>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</si>
  <si>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</si>
  <si>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</si>
  <si>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</si>
  <si>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</si>
  <si>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</si>
  <si>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</si>
  <si>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</si>
  <si>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</si>
  <si>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</si>
  <si>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</si>
  <si>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</si>
  <si>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</si>
  <si>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</si>
  <si>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</si>
  <si>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</si>
  <si>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</si>
  <si>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</si>
  <si>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</si>
  <si>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</si>
  <si>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</si>
  <si>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</si>
  <si>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</si>
  <si>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</si>
  <si>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</si>
  <si>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</si>
  <si>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</si>
  <si>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</si>
  <si>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</si>
  <si>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</si>
  <si>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</si>
  <si>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</si>
  <si>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</si>
  <si>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</si>
  <si>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</si>
  <si>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</si>
  <si>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</si>
  <si>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</si>
  <si>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</si>
  <si>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</si>
  <si>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</si>
  <si>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</si>
  <si>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</si>
  <si>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</si>
  <si>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</si>
  <si>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</si>
  <si>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</si>
  <si>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</si>
  <si>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</si>
  <si>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</si>
  <si>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</si>
  <si>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</si>
  <si>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</si>
  <si>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</si>
  <si>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</si>
  <si>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</si>
  <si>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</si>
  <si>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</si>
  <si>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</si>
  <si>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</si>
  <si>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</si>
  <si>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</si>
  <si>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</si>
  <si>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</si>
  <si>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</si>
  <si>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</si>
  <si>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</si>
  <si>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</si>
  <si>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</si>
  <si>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</si>
  <si>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</si>
  <si>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</si>
  <si>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</si>
  <si>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</si>
  <si>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</si>
  <si>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</si>
  <si>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</si>
  <si>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</si>
  <si>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</si>
  <si>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</si>
  <si>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</si>
  <si>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</si>
  <si>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</si>
  <si>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</si>
  <si>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</si>
  <si>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</si>
  <si>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</si>
  <si>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</si>
  <si>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</si>
  <si>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</si>
  <si>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</si>
  <si>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</si>
  <si>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</si>
  <si>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</si>
  <si>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</si>
  <si>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</si>
  <si>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</si>
  <si>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</si>
  <si>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</si>
  <si>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</si>
  <si>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</si>
  <si>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</si>
  <si>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</si>
  <si>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</si>
  <si>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</si>
  <si>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</si>
  <si>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</si>
  <si>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</si>
  <si>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</si>
  <si>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</si>
  <si>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</si>
  <si>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</si>
  <si>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</si>
  <si>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</si>
  <si>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</si>
  <si>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</si>
  <si>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</si>
  <si>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</si>
  <si>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</si>
  <si>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</si>
  <si>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</si>
  <si>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</si>
  <si>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</si>
  <si>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</si>
  <si>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</si>
  <si>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</si>
  <si>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</si>
  <si>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</si>
  <si>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</si>
  <si>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</si>
  <si>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</si>
  <si>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</si>
  <si>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</si>
  <si>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</si>
  <si>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</si>
  <si>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</si>
  <si>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</si>
  <si>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</si>
  <si>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</si>
  <si>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</si>
  <si>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</si>
  <si>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</si>
  <si>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</si>
  <si>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</si>
  <si>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</si>
  <si>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</si>
  <si>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</si>
  <si>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</si>
  <si>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</si>
  <si>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</si>
  <si>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</si>
  <si>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</si>
  <si>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</si>
  <si>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</si>
  <si>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</si>
  <si>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</si>
  <si>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</si>
  <si>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</si>
  <si>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</si>
  <si>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</si>
  <si>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</si>
  <si>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</si>
  <si>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</si>
  <si>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</si>
  <si>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</si>
  <si>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</si>
  <si>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</si>
  <si>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</si>
  <si>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</si>
  <si>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</si>
  <si>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</si>
  <si>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</si>
  <si>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</si>
  <si>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</si>
  <si>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</si>
  <si>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</si>
  <si>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</si>
  <si>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</si>
  <si>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</si>
  <si>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</si>
  <si>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</si>
  <si>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</si>
  <si>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</si>
  <si>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</si>
  <si>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</si>
  <si>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</si>
  <si>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</si>
  <si>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</si>
  <si>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</si>
  <si>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</si>
  <si>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</si>
  <si>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</si>
  <si>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</si>
  <si>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</si>
  <si>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</si>
  <si>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</si>
  <si>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</si>
  <si>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</si>
  <si>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</si>
  <si>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</si>
  <si>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</si>
  <si>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</si>
  <si>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</si>
  <si>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</si>
  <si>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</si>
  <si>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</si>
  <si>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</si>
  <si>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</si>
  <si>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</si>
  <si>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</si>
  <si>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</si>
  <si>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</si>
  <si>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</si>
  <si>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</si>
  <si>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</si>
  <si>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</si>
  <si>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</si>
  <si>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</si>
  <si>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</si>
  <si>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</si>
  <si>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</si>
  <si>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</si>
  <si>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</si>
  <si>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</si>
  <si>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</si>
  <si>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</si>
  <si>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</si>
  <si>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</si>
  <si>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</si>
  <si>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</si>
  <si>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</si>
  <si>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</si>
  <si>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</si>
  <si>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</si>
  <si>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</si>
  <si>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</si>
  <si>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</si>
  <si>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</si>
  <si>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</si>
  <si>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</si>
  <si>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</si>
  <si>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</si>
  <si>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</si>
  <si>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</si>
  <si>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</si>
  <si>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</si>
  <si>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</si>
  <si>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</si>
  <si>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</si>
  <si>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</si>
  <si>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</si>
  <si>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</si>
  <si>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</si>
  <si>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</si>
  <si>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</si>
  <si>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</si>
  <si>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</si>
  <si>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</si>
  <si>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</si>
  <si>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</si>
  <si>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</si>
  <si>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</si>
  <si>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</si>
  <si>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</si>
  <si>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</si>
  <si>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</si>
  <si>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</si>
  <si>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</si>
  <si>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</si>
  <si>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</si>
  <si>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</si>
  <si>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</si>
  <si>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</si>
  <si>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</si>
  <si>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</si>
  <si>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</si>
  <si>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</si>
  <si>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</si>
  <si>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</si>
  <si>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</si>
  <si>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</si>
  <si>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</si>
  <si>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</si>
  <si>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</si>
  <si>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</si>
  <si>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</si>
  <si>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</si>
  <si>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</si>
  <si>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</si>
  <si>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</si>
  <si>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</si>
  <si>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</si>
  <si>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</si>
  <si>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</si>
  <si>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</si>
  <si>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</si>
  <si>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</si>
  <si>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</si>
  <si>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</si>
  <si>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</si>
  <si>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</si>
  <si>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</si>
  <si>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</si>
  <si>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</si>
  <si>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</si>
  <si>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</si>
  <si>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</si>
  <si>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</si>
  <si>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</si>
  <si>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</si>
  <si>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</si>
  <si>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</si>
  <si>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</si>
  <si>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</si>
  <si>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</si>
  <si>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</si>
  <si>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</si>
  <si>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</si>
  <si>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</si>
  <si>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</si>
  <si>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</si>
  <si>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</si>
  <si>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</si>
  <si>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</si>
  <si>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</si>
  <si>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</si>
  <si>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</si>
  <si>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</si>
  <si>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</si>
  <si>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</si>
  <si>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</si>
  <si>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</si>
  <si>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</si>
  <si>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</si>
  <si>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</si>
  <si>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</si>
  <si>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</si>
  <si>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</si>
  <si>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</si>
  <si>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</si>
  <si>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</si>
  <si>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</si>
  <si>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</si>
  <si>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</si>
  <si>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</si>
  <si>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</si>
  <si>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</si>
  <si>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</si>
  <si>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</si>
  <si>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</si>
  <si>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</si>
  <si>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</si>
  <si>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</si>
  <si>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</si>
  <si>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</si>
  <si>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</si>
  <si>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</si>
  <si>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</si>
  <si>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</si>
  <si>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</si>
  <si>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</si>
  <si>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</si>
  <si>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</si>
  <si>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</si>
  <si>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</si>
  <si>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</si>
  <si>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</si>
  <si>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</si>
  <si>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</si>
  <si>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</si>
  <si>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</si>
  <si>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</si>
  <si>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</si>
  <si>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</si>
  <si>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</si>
  <si>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</si>
  <si>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</si>
  <si>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</si>
  <si>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</si>
  <si>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</si>
  <si>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</si>
  <si>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</si>
  <si>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</si>
  <si>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</si>
  <si>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</si>
  <si>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</si>
  <si>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</si>
  <si>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</si>
  <si>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</si>
  <si>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</si>
  <si>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</si>
  <si>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</si>
  <si>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</si>
  <si>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</si>
  <si>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</si>
  <si>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</si>
  <si>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</si>
  <si>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</si>
  <si>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</si>
  <si>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</si>
  <si>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</si>
  <si>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</si>
  <si>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</si>
  <si>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</si>
  <si>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</si>
  <si>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</si>
  <si>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</si>
  <si>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</si>
  <si>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</si>
  <si>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</si>
  <si>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</si>
  <si>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</si>
  <si>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</si>
  <si>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</si>
  <si>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</si>
  <si>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</si>
  <si>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</si>
  <si>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</si>
  <si>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</si>
  <si>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</si>
  <si>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</si>
  <si>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</si>
  <si>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</si>
  <si>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</si>
  <si>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</si>
  <si>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</si>
  <si>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</si>
  <si>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</si>
  <si>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</si>
  <si>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</si>
  <si>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</si>
  <si>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</si>
  <si>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</si>
  <si>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</si>
  <si>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</si>
  <si>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</si>
  <si>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</si>
  <si>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</si>
  <si>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</si>
  <si>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</si>
  <si>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</si>
  <si>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</si>
  <si>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</si>
  <si>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</si>
  <si>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</si>
  <si>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</si>
  <si>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</si>
  <si>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</si>
  <si>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</si>
  <si>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</si>
  <si>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</si>
  <si>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</si>
  <si>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</si>
  <si>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</si>
  <si>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</si>
  <si>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</si>
  <si>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</si>
  <si>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</si>
  <si>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</si>
  <si>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</si>
  <si>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</si>
  <si>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</si>
  <si>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</si>
  <si>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</si>
  <si>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</si>
  <si>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</si>
  <si>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</si>
  <si>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</si>
  <si>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</si>
  <si>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</si>
  <si>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</si>
  <si>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</si>
  <si>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</si>
  <si>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</si>
  <si>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</si>
  <si>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</si>
  <si>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</si>
  <si>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</si>
  <si>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</si>
  <si>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</si>
  <si>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</si>
  <si>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</si>
  <si>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</si>
  <si>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</si>
  <si>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</si>
  <si>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</si>
  <si>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</si>
  <si>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</si>
  <si>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</si>
  <si>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</si>
  <si>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</si>
  <si>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</si>
  <si>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</si>
  <si>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</si>
  <si>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</si>
  <si>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</si>
  <si>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</si>
  <si>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</si>
  <si>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</si>
  <si>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</si>
  <si>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</si>
  <si>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</si>
  <si>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</si>
  <si>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</si>
  <si>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</si>
  <si>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</si>
  <si>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</si>
  <si>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</si>
  <si>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</si>
  <si>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</si>
  <si>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</si>
  <si>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</si>
  <si>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</si>
  <si>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</si>
  <si>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</si>
  <si>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</si>
  <si>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</si>
  <si>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</si>
  <si>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</si>
  <si>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</si>
  <si>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</si>
  <si>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</si>
  <si>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</si>
  <si>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</si>
  <si>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</si>
  <si>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</si>
  <si>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</si>
  <si>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</si>
  <si>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</si>
  <si>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</si>
  <si>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</si>
  <si>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</si>
  <si>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</si>
  <si>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</si>
  <si>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</si>
  <si>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</si>
  <si>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</si>
  <si>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</si>
  <si>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</si>
  <si>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</si>
  <si>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</si>
  <si>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</si>
  <si>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</si>
  <si>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</si>
  <si>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</si>
  <si>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</si>
  <si>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</si>
  <si>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</si>
  <si>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</si>
  <si>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</si>
  <si>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</si>
  <si>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</si>
  <si>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</si>
  <si>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</si>
  <si>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</si>
  <si>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</si>
  <si>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</si>
  <si>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</si>
  <si>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</si>
  <si>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</si>
  <si>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</si>
  <si>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</si>
  <si>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</si>
  <si>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</si>
  <si>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</si>
  <si>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</si>
  <si>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</si>
  <si>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</si>
  <si>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</si>
  <si>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</si>
  <si>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</si>
  <si>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</si>
  <si>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</si>
  <si>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</si>
  <si>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</si>
  <si>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</si>
  <si>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</si>
  <si>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</si>
  <si>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</si>
  <si>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</si>
  <si>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</si>
  <si>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</si>
  <si>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</si>
  <si>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</si>
  <si>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</si>
  <si>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</si>
  <si>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</si>
  <si>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</si>
  <si>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</si>
  <si>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</si>
  <si>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</si>
  <si>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</si>
  <si>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</si>
  <si>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</si>
  <si>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</si>
  <si>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</si>
  <si>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</si>
  <si>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</si>
  <si>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</si>
  <si>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</si>
  <si>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</si>
  <si>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</si>
  <si>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</si>
  <si>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</si>
  <si>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</si>
  <si>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</si>
  <si>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</si>
  <si>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</si>
  <si>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</si>
  <si>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</si>
  <si>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</si>
  <si>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</si>
  <si>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</si>
  <si>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</si>
  <si>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</si>
  <si>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</si>
  <si>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</si>
  <si>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</si>
  <si>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</si>
  <si>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</si>
  <si>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</si>
  <si>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</si>
  <si>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</si>
  <si>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</si>
  <si>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</si>
  <si>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</si>
  <si>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</si>
  <si>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</si>
  <si>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</si>
  <si>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</si>
  <si>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</si>
  <si>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</si>
  <si>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</si>
  <si>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</si>
  <si>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</si>
  <si>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</si>
  <si>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</si>
  <si>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</si>
  <si>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</si>
  <si>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</si>
  <si>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</si>
  <si>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</si>
  <si>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</si>
  <si>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</si>
  <si>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</si>
  <si>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</si>
  <si>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</si>
  <si>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</si>
  <si>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</si>
  <si>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</si>
  <si>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</si>
  <si>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</si>
  <si>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</si>
  <si>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</si>
  <si>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</si>
  <si>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</si>
  <si>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</si>
  <si>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</si>
  <si>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</si>
  <si>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</si>
  <si>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</si>
  <si>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</si>
  <si>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</si>
  <si>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</si>
  <si>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</si>
  <si>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</si>
  <si>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</si>
  <si>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</si>
  <si>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</si>
  <si>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</si>
  <si>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</si>
  <si>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</si>
  <si>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</si>
  <si>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</si>
  <si>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</si>
  <si>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</si>
  <si>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</si>
  <si>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</si>
  <si>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</si>
  <si>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</si>
  <si>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</si>
  <si>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</si>
  <si>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</si>
  <si>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</si>
  <si>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</si>
  <si>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</si>
  <si>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</si>
  <si>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</si>
  <si>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</si>
  <si>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</si>
  <si>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</si>
  <si>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</si>
  <si>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</si>
  <si>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</si>
  <si>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</si>
  <si>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</si>
  <si>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</si>
  <si>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</si>
  <si>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</si>
  <si>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</si>
  <si>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</si>
  <si>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</si>
  <si>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</si>
  <si>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</si>
  <si>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</si>
  <si>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</si>
  <si>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</si>
  <si>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</si>
  <si>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</si>
  <si>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</si>
  <si>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</si>
  <si>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</si>
  <si>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</si>
  <si>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</si>
  <si>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</si>
  <si>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</si>
  <si>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</si>
  <si>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</si>
  <si>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</si>
  <si>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</si>
  <si>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</si>
  <si>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</si>
  <si>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</si>
  <si>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</si>
  <si>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</si>
  <si>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</si>
  <si>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</si>
  <si>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</si>
  <si>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</si>
  <si>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</si>
  <si>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</si>
  <si>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</si>
  <si>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</si>
  <si>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</si>
  <si>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</si>
  <si>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</si>
  <si>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</si>
  <si>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</si>
  <si>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</si>
  <si>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</si>
  <si>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</si>
  <si>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</si>
  <si>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</si>
  <si>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</si>
  <si>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</si>
  <si>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</si>
  <si>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</si>
  <si>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</si>
  <si>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</si>
  <si>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</si>
  <si>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</si>
  <si>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</si>
  <si>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</si>
  <si>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</si>
  <si>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</si>
  <si>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</si>
  <si>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</si>
  <si>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</si>
  <si>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</si>
  <si>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</si>
  <si>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</si>
  <si>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</si>
  <si>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</si>
  <si>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</si>
  <si>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</si>
  <si>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</si>
  <si>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</si>
  <si>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</si>
  <si>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</si>
  <si>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</si>
  <si>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</si>
  <si>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</si>
  <si>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</si>
  <si>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</si>
  <si>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</si>
  <si>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</si>
  <si>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</si>
  <si>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</si>
  <si>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</si>
  <si>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</si>
  <si>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</si>
  <si>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</si>
  <si>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</si>
  <si>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</si>
  <si>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</si>
  <si>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</si>
  <si>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</si>
  <si>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</si>
  <si>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</si>
  <si>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</si>
  <si>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</si>
  <si>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</si>
  <si>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</si>
  <si>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</si>
  <si>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</si>
  <si>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</si>
  <si>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</si>
  <si>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</si>
  <si>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</si>
  <si>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</si>
  <si>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</si>
  <si>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</si>
  <si>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</si>
  <si>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</si>
  <si>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</si>
  <si>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</si>
  <si>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</si>
  <si>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</si>
  <si>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</si>
  <si>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</si>
  <si>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</si>
  <si>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</si>
  <si>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</si>
  <si>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</si>
  <si>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</si>
  <si>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</si>
  <si>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</si>
  <si>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</si>
  <si>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</si>
  <si>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</si>
  <si>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</si>
  <si>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</si>
  <si>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</si>
  <si>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</si>
  <si>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</si>
  <si>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</si>
  <si>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</si>
  <si>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</si>
  <si>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</si>
  <si>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</si>
  <si>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</si>
  <si>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</si>
  <si>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</si>
  <si>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</si>
  <si>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</si>
  <si>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</si>
  <si>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</si>
  <si>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</si>
  <si>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</si>
  <si>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</si>
  <si>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</si>
  <si>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</si>
  <si>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</si>
  <si>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</si>
  <si>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</si>
  <si>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</si>
  <si>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</si>
  <si>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</si>
  <si>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</si>
  <si>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</si>
  <si>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</si>
  <si>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</si>
  <si>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</si>
  <si>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</si>
  <si>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</si>
  <si>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</si>
  <si>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</si>
  <si>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</si>
  <si>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</si>
  <si>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</si>
  <si>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</si>
  <si>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</si>
  <si>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</si>
  <si>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</si>
  <si>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</si>
  <si>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</si>
  <si>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</si>
  <si>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</si>
  <si>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</si>
  <si>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</si>
  <si>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</si>
  <si>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</si>
  <si>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</si>
  <si>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</si>
  <si>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</si>
  <si>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</si>
  <si>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</si>
  <si>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</si>
  <si>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</si>
  <si>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</si>
  <si>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</si>
  <si>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</si>
  <si>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</si>
  <si>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</si>
  <si>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</si>
  <si>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</si>
  <si>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</si>
  <si>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</si>
  <si>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</si>
  <si>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</si>
  <si>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</si>
  <si>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</si>
  <si>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</si>
  <si>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</si>
  <si>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</si>
  <si>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</si>
  <si>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</si>
  <si>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</si>
  <si>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</si>
  <si>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</si>
  <si>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</si>
  <si>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</si>
  <si>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</si>
  <si>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</si>
  <si>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</si>
  <si>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</si>
  <si>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</si>
  <si>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</si>
  <si>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</si>
  <si>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</si>
  <si>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</si>
  <si>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</si>
  <si>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</si>
  <si>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</si>
  <si>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</si>
  <si>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</si>
  <si>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</si>
  <si>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</si>
  <si>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</si>
  <si>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</si>
  <si>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</si>
  <si>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</si>
  <si>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</si>
  <si>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</si>
  <si>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</si>
  <si>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</si>
  <si>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</si>
  <si>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</si>
  <si>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</si>
  <si>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</si>
  <si>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</si>
  <si>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</si>
  <si>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</si>
  <si>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</si>
  <si>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</si>
  <si>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</si>
  <si>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</si>
  <si>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</si>
  <si>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</si>
  <si>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</si>
  <si>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</si>
  <si>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</si>
  <si>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</si>
  <si>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</si>
  <si>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</si>
  <si>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</si>
  <si>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</si>
  <si>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</si>
  <si>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</si>
  <si>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</si>
  <si>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</si>
  <si>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</si>
  <si>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</si>
  <si>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</si>
  <si>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</si>
  <si>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</si>
  <si>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</si>
  <si>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</si>
  <si>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</si>
  <si>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</si>
  <si>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</si>
  <si>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</si>
  <si>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</si>
  <si>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</si>
  <si>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</si>
  <si>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</si>
  <si>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</si>
  <si>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</si>
  <si>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</si>
  <si>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</si>
  <si>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</si>
  <si>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</si>
  <si>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</si>
  <si>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</si>
  <si>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</si>
  <si>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</si>
  <si>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</si>
  <si>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</si>
  <si>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</si>
  <si>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</si>
  <si>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</si>
  <si>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</si>
  <si>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</si>
  <si>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</si>
  <si>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</si>
  <si>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</si>
  <si>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</si>
  <si>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</si>
  <si>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</si>
  <si>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</si>
  <si>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</si>
  <si>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</si>
  <si>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</si>
  <si>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</si>
  <si>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</si>
  <si>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</si>
  <si>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</si>
  <si>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</si>
  <si>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</si>
  <si>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</si>
  <si>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</si>
  <si>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</si>
  <si>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</si>
  <si>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</si>
  <si>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</si>
  <si>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</si>
  <si>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</si>
  <si>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</si>
  <si>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</si>
  <si>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</si>
  <si>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</si>
  <si>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</si>
  <si>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</si>
  <si>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</si>
  <si>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</si>
  <si>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</si>
  <si>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</si>
  <si>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</si>
  <si>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</si>
  <si>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</si>
  <si>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</si>
  <si>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</si>
  <si>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</si>
  <si>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</si>
  <si>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</si>
  <si>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</si>
  <si>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</si>
  <si>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</si>
  <si>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</si>
  <si>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</si>
  <si>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</si>
  <si>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</si>
  <si>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</si>
  <si>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</si>
  <si>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</si>
  <si>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</si>
  <si>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</si>
  <si>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</si>
  <si>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</si>
  <si>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</si>
  <si>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</si>
  <si>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</si>
  <si>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</si>
  <si>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</si>
  <si>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</si>
  <si>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</si>
  <si>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</si>
  <si>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</si>
  <si>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</si>
  <si>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</si>
  <si>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</si>
  <si>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</si>
  <si>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</si>
  <si>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</si>
  <si>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</si>
  <si>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</si>
  <si>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</si>
  <si>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</si>
  <si>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</si>
  <si>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</si>
  <si>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</si>
  <si>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</si>
  <si>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</si>
  <si>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</si>
  <si>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</si>
  <si>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</si>
  <si>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</si>
  <si>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</si>
  <si>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</si>
  <si>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</si>
  <si>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</si>
  <si>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</si>
  <si>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</si>
  <si>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</si>
  <si>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</si>
  <si>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</si>
  <si>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</si>
  <si>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</si>
  <si>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</si>
  <si>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</si>
  <si>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</si>
  <si>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</si>
  <si>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</si>
  <si>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</si>
  <si>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</si>
  <si>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</si>
  <si>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</si>
  <si>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</si>
  <si>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</si>
  <si>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</si>
  <si>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</si>
  <si>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</si>
  <si>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</si>
  <si>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</si>
  <si>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</si>
  <si>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</si>
  <si>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</si>
  <si>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</si>
  <si>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</si>
  <si>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</si>
  <si>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</si>
  <si>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</si>
  <si>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</si>
  <si>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</si>
  <si>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</si>
  <si>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</si>
  <si>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</si>
  <si>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</si>
  <si>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</si>
  <si>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</si>
  <si>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</si>
  <si>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</si>
  <si>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</si>
  <si>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</si>
  <si>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</si>
  <si>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</si>
  <si>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</si>
  <si>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</si>
  <si>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</si>
  <si>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</si>
  <si>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</si>
  <si>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</si>
  <si>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</si>
  <si>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</si>
  <si>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</si>
  <si>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</si>
  <si>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</si>
  <si>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</si>
  <si>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</si>
  <si>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</si>
  <si>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</si>
  <si>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</si>
  <si>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</si>
  <si>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</si>
  <si>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</si>
  <si>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</si>
  <si>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</si>
  <si>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</si>
  <si>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</si>
  <si>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</si>
  <si>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</si>
  <si>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</si>
  <si>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</si>
  <si>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</si>
  <si>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</si>
  <si>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</si>
  <si>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</si>
  <si>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</si>
  <si>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</si>
  <si>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</si>
  <si>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</si>
  <si>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</si>
  <si>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</si>
  <si>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</si>
  <si>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</si>
  <si>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</si>
  <si>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</si>
  <si>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</si>
  <si>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</si>
  <si>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</si>
  <si>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</si>
  <si>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</si>
  <si>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</si>
  <si>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</si>
  <si>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</si>
  <si>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</si>
  <si>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</si>
  <si>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</si>
  <si>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</si>
  <si>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</si>
  <si>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</si>
  <si>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</si>
  <si>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</si>
  <si>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</si>
  <si>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</si>
  <si>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</si>
  <si>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</si>
  <si>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</si>
  <si>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</si>
  <si>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</si>
  <si>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</si>
  <si>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</si>
  <si>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</si>
  <si>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</si>
  <si>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</si>
  <si>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</si>
  <si>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</si>
  <si>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</si>
  <si>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</si>
  <si>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</si>
  <si>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</si>
  <si>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</si>
  <si>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</si>
  <si>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</si>
  <si>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</si>
  <si>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</si>
  <si>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</si>
  <si>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</si>
  <si>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</si>
  <si>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</si>
  <si>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</si>
  <si>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</si>
  <si>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</si>
  <si>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</si>
  <si>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</si>
  <si>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</si>
  <si>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</si>
  <si>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</si>
  <si>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</si>
  <si>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</si>
  <si>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</si>
  <si>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</si>
  <si>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</si>
  <si>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</si>
  <si>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</si>
  <si>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</si>
  <si>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</si>
  <si>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</si>
  <si>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</si>
  <si>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</si>
  <si>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</si>
  <si>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</si>
  <si>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</si>
  <si>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</si>
  <si>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</si>
  <si>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</si>
  <si>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</si>
  <si>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</si>
  <si>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</si>
  <si>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</si>
  <si>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</si>
  <si>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</si>
  <si>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</si>
  <si>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</si>
  <si>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</si>
  <si>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</si>
  <si>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</si>
  <si>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</si>
  <si>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</si>
  <si>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</si>
  <si>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</si>
  <si>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</si>
  <si>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</si>
  <si>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</si>
  <si>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</si>
  <si>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</si>
  <si>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</si>
  <si>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</si>
  <si>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</si>
  <si>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</si>
  <si>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</si>
  <si>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</si>
  <si>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</si>
  <si>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</si>
  <si>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</si>
  <si>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</si>
  <si>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</si>
  <si>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</si>
  <si>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</si>
  <si>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</si>
  <si>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</si>
  <si>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</si>
  <si>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</si>
  <si>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</si>
  <si>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</si>
  <si>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</si>
  <si>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</si>
  <si>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</si>
  <si>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</si>
  <si>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</si>
  <si>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</si>
  <si>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</si>
  <si>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</si>
  <si>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</si>
  <si>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</si>
  <si>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</si>
  <si>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</si>
  <si>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</si>
  <si>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</si>
  <si>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</si>
  <si>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</si>
  <si>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</si>
  <si>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</si>
  <si>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</si>
  <si>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</si>
  <si>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</si>
  <si>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</si>
  <si>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</si>
  <si>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</si>
  <si>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</si>
  <si>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</si>
  <si>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</si>
  <si>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</si>
  <si>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</si>
  <si>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</si>
  <si>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</si>
  <si>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</si>
  <si>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</si>
  <si>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</si>
  <si>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</si>
  <si>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</si>
  <si>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</si>
  <si>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</si>
  <si>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</si>
  <si>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</si>
  <si>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</si>
  <si>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</si>
  <si>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</si>
  <si>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</si>
  <si>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</si>
  <si>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</si>
  <si>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</si>
  <si>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</si>
  <si>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</si>
  <si>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</si>
  <si>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</si>
  <si>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</si>
  <si>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</si>
  <si>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</si>
  <si>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</si>
  <si>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</si>
  <si>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</si>
  <si>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</si>
  <si>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</si>
  <si>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</si>
  <si>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</si>
  <si>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</si>
  <si>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</si>
  <si>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</si>
  <si>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</si>
  <si>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</si>
  <si>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</si>
  <si>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</si>
  <si>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</si>
  <si>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</si>
  <si>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</si>
  <si>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</si>
  <si>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</si>
  <si>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</si>
  <si>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</si>
  <si>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</si>
  <si>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</si>
  <si>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</si>
  <si>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</si>
  <si>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</si>
  <si>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</si>
  <si>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</si>
  <si>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</si>
  <si>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</si>
  <si>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</si>
  <si>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</si>
  <si>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</si>
  <si>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</si>
  <si>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</si>
  <si>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</si>
  <si>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</si>
  <si>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</si>
  <si>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</si>
  <si>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</si>
  <si>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</si>
  <si>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</si>
  <si>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</si>
  <si>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</si>
  <si>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</si>
  <si>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</si>
  <si>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</si>
  <si>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</si>
  <si>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</si>
  <si>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</si>
  <si>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</si>
  <si>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</si>
  <si>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</si>
  <si>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</si>
  <si>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</si>
  <si>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</si>
  <si>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</si>
  <si>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</si>
  <si>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</si>
  <si>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</si>
  <si>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</si>
  <si>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</si>
  <si>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</si>
  <si>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</si>
  <si>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</si>
  <si>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</si>
  <si>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</si>
  <si>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</si>
  <si>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</si>
  <si>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</si>
  <si>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</si>
  <si>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</si>
  <si>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</si>
  <si>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</si>
  <si>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</si>
  <si>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</si>
  <si>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</si>
  <si>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</si>
  <si>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</si>
  <si>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</si>
  <si>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</si>
  <si>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</si>
  <si>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</si>
  <si>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</si>
  <si>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</si>
  <si>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</si>
  <si>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</si>
  <si>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</si>
  <si>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</si>
  <si>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</si>
  <si>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</si>
  <si>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</si>
  <si>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</si>
  <si>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</si>
  <si>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</si>
  <si>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</si>
  <si>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</si>
  <si>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</si>
  <si>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</si>
  <si>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</si>
  <si>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</si>
  <si>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</si>
  <si>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</si>
  <si>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</si>
  <si>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</si>
  <si>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</si>
  <si>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</si>
  <si>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</si>
  <si>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</si>
  <si>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</si>
  <si>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</si>
  <si>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</si>
  <si>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</si>
  <si>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</si>
  <si>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</si>
  <si>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</si>
  <si>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</si>
  <si>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</si>
  <si>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</si>
  <si>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</si>
  <si>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</si>
  <si>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</si>
  <si>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</si>
  <si>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</si>
  <si>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</si>
  <si>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</si>
  <si>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</si>
  <si>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</si>
  <si>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</si>
  <si>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</si>
  <si>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</si>
  <si>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</si>
  <si>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</si>
  <si>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</si>
  <si>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</si>
  <si>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</si>
  <si>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</si>
  <si>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</si>
  <si>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</si>
  <si>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</si>
  <si>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</si>
  <si>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</si>
  <si>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</si>
  <si>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</si>
  <si>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</si>
  <si>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</si>
  <si>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</si>
  <si>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</si>
  <si>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</si>
  <si>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</si>
  <si>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</si>
  <si>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</si>
  <si>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</si>
  <si>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</si>
  <si>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</si>
  <si>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</si>
  <si>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</si>
  <si>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</si>
  <si>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</si>
  <si>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</si>
  <si>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</si>
  <si>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</si>
  <si>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</si>
  <si>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</si>
  <si>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</si>
  <si>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</si>
  <si>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</si>
  <si>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</si>
  <si>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</si>
  <si>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</si>
  <si>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</si>
  <si>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</si>
  <si>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</si>
  <si>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</si>
  <si>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</si>
  <si>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</si>
  <si>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</si>
  <si>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</si>
  <si>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</si>
  <si>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</si>
  <si>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</si>
  <si>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</si>
  <si>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</si>
  <si>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</si>
  <si>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</si>
  <si>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</si>
  <si>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</si>
  <si>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</si>
  <si>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</si>
  <si>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</si>
  <si>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</si>
  <si>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</si>
  <si>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</si>
  <si>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</si>
  <si>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</si>
  <si>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</si>
  <si>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</si>
  <si>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</si>
  <si>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</si>
  <si>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</si>
  <si>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</si>
  <si>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</si>
  <si>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</si>
  <si>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</si>
  <si>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</si>
  <si>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</si>
  <si>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</si>
  <si>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</si>
  <si>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</si>
  <si>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</si>
  <si>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</si>
  <si>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</si>
  <si>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</si>
  <si>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</si>
  <si>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</si>
  <si>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</si>
  <si>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</si>
  <si>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</si>
  <si>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</si>
  <si>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</si>
  <si>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</si>
  <si>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</si>
  <si>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</si>
  <si>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</si>
  <si>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</si>
  <si>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</si>
  <si>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</si>
  <si>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</si>
  <si>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</si>
  <si>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</si>
  <si>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</si>
  <si>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</si>
  <si>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</si>
  <si>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</si>
  <si>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</si>
  <si>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</si>
  <si>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</si>
  <si>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</si>
  <si>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</si>
  <si>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</si>
  <si>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</si>
  <si>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</si>
  <si>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</si>
  <si>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</si>
  <si>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</si>
  <si>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</si>
  <si>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</si>
  <si>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</si>
  <si>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</si>
  <si>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</si>
  <si>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</si>
  <si>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</si>
  <si>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</si>
  <si>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</si>
  <si>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</si>
  <si>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</si>
  <si>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</si>
  <si>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</si>
  <si>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</si>
  <si>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</si>
  <si>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</si>
  <si>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</si>
  <si>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</si>
  <si>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</si>
  <si>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</si>
  <si>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</si>
  <si>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</si>
  <si>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</si>
  <si>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</si>
  <si>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</si>
  <si>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</si>
  <si>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</si>
  <si>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</si>
  <si>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</si>
  <si>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</si>
  <si>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</si>
  <si>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</si>
  <si>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</si>
  <si>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</si>
  <si>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</si>
  <si>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</si>
  <si>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</si>
  <si>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</si>
  <si>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</si>
  <si>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</si>
  <si>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</si>
  <si>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</si>
  <si>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</si>
  <si>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</si>
  <si>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</si>
  <si>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</si>
  <si>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</si>
  <si>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</si>
  <si>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</si>
  <si>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</si>
  <si>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</si>
  <si>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</si>
  <si>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</si>
  <si>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</si>
  <si>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</si>
  <si>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</si>
  <si>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</si>
  <si>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</si>
  <si>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</si>
  <si>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</si>
  <si>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</si>
  <si>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</si>
  <si>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</si>
  <si>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</si>
  <si>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</si>
  <si>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</si>
  <si>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</si>
  <si>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</si>
  <si>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</si>
  <si>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</si>
  <si>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</si>
  <si>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</si>
  <si>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</si>
  <si>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</si>
  <si>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</si>
  <si>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</si>
  <si>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</si>
  <si>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</si>
  <si>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</si>
  <si>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</si>
  <si>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</si>
  <si>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</si>
  <si>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</si>
  <si>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</si>
  <si>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</si>
  <si>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</si>
  <si>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</si>
  <si>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</si>
  <si>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</si>
  <si>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</si>
  <si>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</si>
  <si>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</si>
  <si>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</si>
  <si>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</si>
  <si>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</si>
  <si>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</si>
  <si>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</si>
  <si>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</si>
  <si>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</si>
  <si>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</si>
  <si>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</si>
  <si>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</si>
  <si>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</si>
  <si>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</si>
  <si>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</si>
  <si>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</si>
  <si>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</si>
  <si>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</si>
  <si>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</si>
  <si>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</si>
  <si>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</si>
  <si>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</si>
  <si>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</si>
  <si>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</si>
  <si>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</si>
  <si>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</si>
  <si>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</si>
  <si>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</si>
  <si>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</si>
  <si>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</si>
  <si>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</si>
  <si>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</si>
  <si>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</si>
  <si>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</si>
  <si>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</si>
  <si>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</si>
  <si>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</si>
  <si>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</si>
  <si>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</si>
  <si>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</si>
  <si>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</si>
  <si>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</si>
  <si>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</si>
  <si>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</si>
  <si>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</si>
  <si>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</si>
  <si>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</si>
  <si>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</si>
  <si>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</si>
  <si>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</si>
  <si>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</si>
  <si>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</si>
  <si>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</si>
  <si>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</si>
  <si>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</si>
  <si>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</si>
  <si>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</si>
  <si>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</si>
  <si>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</si>
  <si>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</si>
  <si>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</si>
  <si>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</si>
  <si>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</si>
  <si>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</si>
  <si>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</si>
  <si>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</si>
  <si>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</si>
  <si>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</si>
  <si>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</si>
  <si>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</si>
  <si>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</si>
  <si>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</si>
  <si>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</si>
  <si>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</si>
  <si>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</si>
  <si>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</si>
  <si>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</si>
  <si>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</si>
  <si>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</si>
  <si>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</si>
  <si>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</si>
  <si>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</si>
  <si>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</si>
  <si>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</si>
  <si>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</si>
  <si>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</si>
  <si>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</si>
  <si>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</si>
  <si>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</si>
  <si>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</si>
  <si>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</si>
  <si>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</si>
  <si>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</si>
  <si>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</si>
  <si>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</si>
  <si>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</si>
  <si>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</si>
  <si>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</si>
  <si>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</si>
  <si>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</si>
  <si>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</si>
  <si>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</si>
  <si>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</si>
  <si>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</si>
  <si>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</si>
  <si>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</si>
  <si>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</si>
  <si>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</si>
  <si>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</si>
  <si>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</si>
  <si>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</si>
  <si>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</si>
  <si>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</si>
  <si>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</si>
  <si>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</si>
  <si>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</si>
  <si>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</si>
  <si>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</si>
  <si>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</si>
  <si>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</si>
  <si>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</si>
  <si>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</si>
  <si>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</si>
  <si>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</si>
  <si>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</si>
  <si>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</si>
  <si>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</si>
  <si>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</si>
  <si>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</si>
  <si>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</si>
  <si>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</si>
  <si>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</si>
  <si>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</si>
  <si>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</si>
  <si>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</si>
  <si>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</si>
  <si>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</si>
  <si>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</si>
  <si>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</si>
  <si>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</si>
  <si>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</si>
  <si>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</si>
  <si>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</si>
  <si>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</si>
  <si>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</si>
  <si>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</si>
  <si>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</si>
  <si>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</si>
  <si>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</si>
  <si>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</si>
  <si>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</si>
  <si>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</si>
  <si>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</si>
  <si>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</si>
  <si>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</si>
  <si>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</si>
  <si>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</si>
  <si>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</si>
  <si>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</si>
  <si>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</si>
  <si>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</si>
  <si>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</si>
  <si>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</si>
  <si>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</si>
  <si>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</si>
  <si>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</si>
  <si>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</si>
  <si>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</si>
  <si>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</si>
  <si>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</si>
  <si>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</si>
  <si>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</si>
  <si>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</si>
  <si>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</si>
  <si>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</si>
  <si>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</si>
  <si>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</si>
  <si>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</si>
  <si>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</si>
  <si>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</si>
  <si>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</si>
  <si>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</si>
  <si>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</si>
  <si>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</si>
  <si>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</si>
  <si>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</si>
  <si>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</si>
  <si>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</si>
  <si>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</si>
  <si>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</si>
  <si>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</si>
  <si>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</si>
  <si>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</si>
  <si>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</si>
  <si>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</si>
  <si>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</si>
  <si>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</si>
  <si>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</si>
  <si>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</si>
  <si>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</si>
  <si>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</si>
  <si>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</si>
  <si>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</si>
  <si>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</si>
  <si>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</si>
  <si>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</si>
  <si>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</si>
  <si>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</si>
  <si>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</si>
  <si>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</si>
  <si>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</si>
  <si>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</si>
  <si>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</si>
  <si>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</si>
  <si>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</si>
  <si>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</si>
  <si>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</si>
  <si>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</si>
  <si>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</si>
  <si>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</si>
  <si>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</si>
  <si>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</si>
  <si>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</si>
  <si>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</si>
  <si>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</si>
  <si>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</si>
  <si>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</si>
  <si>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</si>
  <si>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</si>
  <si>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</si>
  <si>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</si>
  <si>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</si>
  <si>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</si>
  <si>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</si>
  <si>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</si>
  <si>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</si>
  <si>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</si>
  <si>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</si>
  <si>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</si>
  <si>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</si>
  <si>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</si>
  <si>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</si>
  <si>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</si>
  <si>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</si>
  <si>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</si>
  <si>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</si>
  <si>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</si>
  <si>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</si>
  <si>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</si>
  <si>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</si>
  <si>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</si>
  <si>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</si>
  <si>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</si>
  <si>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</si>
  <si>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</si>
  <si>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</si>
  <si>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</si>
  <si>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</si>
  <si>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</si>
  <si>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</si>
  <si>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</si>
  <si>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</si>
  <si>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</si>
  <si>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</si>
  <si>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</si>
  <si>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</si>
  <si>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</si>
  <si>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</si>
  <si>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</si>
  <si>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</si>
  <si>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</si>
  <si>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</si>
  <si>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</si>
  <si>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</si>
  <si>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</si>
  <si>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</si>
  <si>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</si>
  <si>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</si>
  <si>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</si>
  <si>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</si>
  <si>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</si>
  <si>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</si>
  <si>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</si>
  <si>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</si>
  <si>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</si>
  <si>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</si>
  <si>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</si>
  <si>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</si>
  <si>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</si>
  <si>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</si>
  <si>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</si>
  <si>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</si>
  <si>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</si>
  <si>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</si>
  <si>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</si>
  <si>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</si>
  <si>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</si>
  <si>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</si>
  <si>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</si>
  <si>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</si>
  <si>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</si>
  <si>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</si>
  <si>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</si>
  <si>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</si>
  <si>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</si>
  <si>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</si>
  <si>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</si>
  <si>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</si>
  <si>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</si>
  <si>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</si>
  <si>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</si>
  <si>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</si>
  <si>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</si>
  <si>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</si>
  <si>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</si>
  <si>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</si>
  <si>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</si>
  <si>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</si>
  <si>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</si>
  <si>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</si>
  <si>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</si>
  <si>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</si>
  <si>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</si>
  <si>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</si>
  <si>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</si>
  <si>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</si>
  <si>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</si>
  <si>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</si>
  <si>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</si>
  <si>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</si>
  <si>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</si>
  <si>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</si>
  <si>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</si>
  <si>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</si>
  <si>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</si>
  <si>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</si>
  <si>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</si>
  <si>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</si>
  <si>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</si>
  <si>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</si>
  <si>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</si>
  <si>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</si>
  <si>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</si>
  <si>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</si>
  <si>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</si>
  <si>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</si>
  <si>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</si>
  <si>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</si>
  <si>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</si>
  <si>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</si>
  <si>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</si>
  <si>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</si>
  <si>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</si>
  <si>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</si>
  <si>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</si>
  <si>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</si>
  <si>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</si>
  <si>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</si>
  <si>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</si>
  <si>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</si>
  <si>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</si>
  <si>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</si>
  <si>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</si>
  <si>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</si>
  <si>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</si>
  <si>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</si>
  <si>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</si>
  <si>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</si>
  <si>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</si>
  <si>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</si>
  <si>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</si>
  <si>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</si>
  <si>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</si>
  <si>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</si>
  <si>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</si>
  <si>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</si>
  <si>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</si>
  <si>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</si>
  <si>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</si>
  <si>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</si>
  <si>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</si>
  <si>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</si>
  <si>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</si>
  <si>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</si>
  <si>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</si>
  <si>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</si>
  <si>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</si>
  <si>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</si>
  <si>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</si>
  <si>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</si>
  <si>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</si>
  <si>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</si>
  <si>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</si>
  <si>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</si>
  <si>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</si>
  <si>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</si>
  <si>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</si>
  <si>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</si>
  <si>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</si>
  <si>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</si>
  <si>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</si>
  <si>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</si>
  <si>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</si>
  <si>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</si>
  <si>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</si>
  <si>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</si>
  <si>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</si>
  <si>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</si>
  <si>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</si>
  <si>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</si>
  <si>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</si>
  <si>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</si>
  <si>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</si>
  <si>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</si>
  <si>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</si>
  <si>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</si>
  <si>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</si>
  <si>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</si>
  <si>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</si>
  <si>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</si>
  <si>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</si>
  <si>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</si>
  <si>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</si>
  <si>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</si>
  <si>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</si>
  <si>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</si>
  <si>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</si>
  <si>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</si>
  <si>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</si>
  <si>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</si>
  <si>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</si>
  <si>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</si>
  <si>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</si>
  <si>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</si>
  <si>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</si>
  <si>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</si>
  <si>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</si>
  <si>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</si>
  <si>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</si>
  <si>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</si>
  <si>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</si>
  <si>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</si>
  <si>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</si>
  <si>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</si>
  <si>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</si>
  <si>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</si>
  <si>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</si>
  <si>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</si>
  <si>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</si>
  <si>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</si>
  <si>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</si>
  <si>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</si>
  <si>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</si>
  <si>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</si>
  <si>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</si>
  <si>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</si>
  <si>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</si>
  <si>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</si>
  <si>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</si>
  <si>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</si>
  <si>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</si>
  <si>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</si>
  <si>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</si>
  <si>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</si>
  <si>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</si>
  <si>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</si>
  <si>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</si>
  <si>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</si>
  <si>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</si>
  <si>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</si>
  <si>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</si>
  <si>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</si>
  <si>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</si>
  <si>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</si>
  <si>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</si>
  <si>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</si>
  <si>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</si>
  <si>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</si>
  <si>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</si>
  <si>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</si>
  <si>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</si>
  <si>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</si>
  <si>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</si>
  <si>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</si>
  <si>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</si>
  <si>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</si>
  <si>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</si>
  <si>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</si>
  <si>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</si>
  <si>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</si>
  <si>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</si>
  <si>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</si>
  <si>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</si>
  <si>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</si>
  <si>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</si>
  <si>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</si>
  <si>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</si>
  <si>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</si>
  <si>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</si>
  <si>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</si>
  <si>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</si>
  <si>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</si>
  <si>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</si>
  <si>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</si>
  <si>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</si>
  <si>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</si>
  <si>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</si>
  <si>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</si>
  <si>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</si>
  <si>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</si>
  <si>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</si>
  <si>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</si>
  <si>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</si>
  <si>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</si>
  <si>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</si>
  <si>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</si>
  <si>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</si>
  <si>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</si>
  <si>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</si>
  <si>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</si>
  <si>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</si>
  <si>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</si>
  <si>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</si>
  <si>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</si>
  <si>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</si>
  <si>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</si>
  <si>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</si>
  <si>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</si>
  <si>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</si>
  <si>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</si>
  <si>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</si>
  <si>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</si>
  <si>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</si>
  <si>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</si>
  <si>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</si>
  <si>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</si>
  <si>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</si>
  <si>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</si>
  <si>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</si>
  <si>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</si>
  <si>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</si>
  <si>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</si>
  <si>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</si>
  <si>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</si>
  <si>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</si>
  <si>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</si>
  <si>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</si>
  <si>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</si>
  <si>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</si>
  <si>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</si>
  <si>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</si>
  <si>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</si>
  <si>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</si>
  <si>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</si>
  <si>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</si>
  <si>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</si>
  <si>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</si>
  <si>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</si>
  <si>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</si>
  <si>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</si>
  <si>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</si>
  <si>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</si>
  <si>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</si>
  <si>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</si>
  <si>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</si>
  <si>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</si>
  <si>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</si>
  <si>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</si>
  <si>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</si>
  <si>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</si>
  <si>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</si>
  <si>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</si>
  <si>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</si>
  <si>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</si>
  <si>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</si>
  <si>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</si>
  <si>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</si>
  <si>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</si>
  <si>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</si>
  <si>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</si>
  <si>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</si>
  <si>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</si>
  <si>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</si>
  <si>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</si>
  <si>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</si>
  <si>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</si>
  <si>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</si>
  <si>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</si>
  <si>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</si>
  <si>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</si>
  <si>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</si>
  <si>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</si>
  <si>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</si>
  <si>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</si>
  <si>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</si>
  <si>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</si>
  <si>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</si>
  <si>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</si>
  <si>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</si>
  <si>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</si>
  <si>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</si>
  <si>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</si>
  <si>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</si>
  <si>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</si>
  <si>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</si>
  <si>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</si>
  <si>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</si>
  <si>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</si>
  <si>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</si>
  <si>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</si>
  <si>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</si>
  <si>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</si>
  <si>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</si>
  <si>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</si>
  <si>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</si>
  <si>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</si>
  <si>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</si>
  <si>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</si>
  <si>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</si>
  <si>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</si>
  <si>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</si>
  <si>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</si>
  <si>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</si>
  <si>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</si>
  <si>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</si>
  <si>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</si>
  <si>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</si>
  <si>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</si>
  <si>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</si>
  <si>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</si>
  <si>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</si>
  <si>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</si>
  <si>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</si>
  <si>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</si>
  <si>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</si>
  <si>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</si>
  <si>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</si>
  <si>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</si>
  <si>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</si>
  <si>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</si>
  <si>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</si>
  <si>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</si>
  <si>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</si>
  <si>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</si>
  <si>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</si>
  <si>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</si>
  <si>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</si>
  <si>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</si>
  <si>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</si>
  <si>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</si>
  <si>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</si>
  <si>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</si>
  <si>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</si>
  <si>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</si>
  <si>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</si>
  <si>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</si>
  <si>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</si>
  <si>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</si>
  <si>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</si>
  <si>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</si>
  <si>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</si>
  <si>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</si>
  <si>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</si>
  <si>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</si>
  <si>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</si>
  <si>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</si>
  <si>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</si>
  <si>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</si>
  <si>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</si>
  <si>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</si>
  <si>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</si>
  <si>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</si>
  <si>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</si>
  <si>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</si>
  <si>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</si>
  <si>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</si>
  <si>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</si>
  <si>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</si>
  <si>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</si>
  <si>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</si>
  <si>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</si>
  <si>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</si>
  <si>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</si>
  <si>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</si>
  <si>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</si>
  <si>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</si>
  <si>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</si>
  <si>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</si>
  <si>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</si>
  <si>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</si>
  <si>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</si>
  <si>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</si>
  <si>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</si>
  <si>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</si>
  <si>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</si>
  <si>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</si>
  <si>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</si>
  <si>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</si>
  <si>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</si>
  <si>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</si>
  <si>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</si>
  <si>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</si>
  <si>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</si>
  <si>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</si>
  <si>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</si>
  <si>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</si>
  <si>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</si>
  <si>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</si>
  <si>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</si>
  <si>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</si>
  <si>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</si>
  <si>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</si>
  <si>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</si>
  <si>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</si>
  <si>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</si>
  <si>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</si>
  <si>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</si>
  <si>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</si>
  <si>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</si>
  <si>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</si>
  <si>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</si>
  <si>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</si>
  <si>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</si>
  <si>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</si>
  <si>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</si>
  <si>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</si>
  <si>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</si>
  <si>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</si>
  <si>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</si>
  <si>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</si>
  <si>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</si>
  <si>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</si>
  <si>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</si>
  <si>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</si>
  <si>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</si>
  <si>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</si>
  <si>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</si>
  <si>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</si>
  <si>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</si>
  <si>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</si>
  <si>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</si>
  <si>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</si>
  <si>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</si>
  <si>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</si>
  <si>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</si>
  <si>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</si>
  <si>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</si>
  <si>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</si>
  <si>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</si>
  <si>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</si>
  <si>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</si>
  <si>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</si>
  <si>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</si>
  <si>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</si>
  <si>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</si>
  <si>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</si>
  <si>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</si>
  <si>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</si>
  <si>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</si>
  <si>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</si>
  <si>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</si>
  <si>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</si>
  <si>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</si>
  <si>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</si>
  <si>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</si>
  <si>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</si>
  <si>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</si>
  <si>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</si>
  <si>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</si>
  <si>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</si>
  <si>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</si>
  <si>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</si>
  <si>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</si>
  <si>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</si>
  <si>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</si>
  <si>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</si>
  <si>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</si>
  <si>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</si>
  <si>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</si>
  <si>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</si>
  <si>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</si>
  <si>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</si>
  <si>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</si>
  <si>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</si>
  <si>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</si>
  <si>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</si>
  <si>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</si>
  <si>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</si>
  <si>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</si>
  <si>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</si>
  <si>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</si>
  <si>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</si>
  <si>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</si>
  <si>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</si>
  <si>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</si>
  <si>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</si>
  <si>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</si>
  <si>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</si>
  <si>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</si>
  <si>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</si>
  <si>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</si>
  <si>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</si>
  <si>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</si>
  <si>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</si>
  <si>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</si>
  <si>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</si>
  <si>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</si>
  <si>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</si>
  <si>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</si>
  <si>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</si>
  <si>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</si>
  <si>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</si>
  <si>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</si>
  <si>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</si>
  <si>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</si>
  <si>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</si>
  <si>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</si>
  <si>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</si>
  <si>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</si>
  <si>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</si>
  <si>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</si>
  <si>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</si>
  <si>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</si>
  <si>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</si>
  <si>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</si>
  <si>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</si>
  <si>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</si>
  <si>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</si>
  <si>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</si>
  <si>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</si>
  <si>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</si>
  <si>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</si>
  <si>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</si>
  <si>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</si>
  <si>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</si>
  <si>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</si>
  <si>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</si>
  <si>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</si>
  <si>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</si>
  <si>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</si>
  <si>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</si>
  <si>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</si>
  <si>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</si>
  <si>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</si>
  <si>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</si>
  <si>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</si>
  <si>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</si>
  <si>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</si>
  <si>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</si>
  <si>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</si>
  <si>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</si>
  <si>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</si>
  <si>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</si>
  <si>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</si>
  <si>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</si>
  <si>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</si>
  <si>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</si>
  <si>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</si>
  <si>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</si>
  <si>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</si>
  <si>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</si>
  <si>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</si>
  <si>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</si>
  <si>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</si>
  <si>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</si>
  <si>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</si>
  <si>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</si>
  <si>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</si>
  <si>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</si>
  <si>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</si>
  <si>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</si>
  <si>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</si>
  <si>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</si>
  <si>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</si>
  <si>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</si>
  <si>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</si>
  <si>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</si>
  <si>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</si>
  <si>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</si>
  <si>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</si>
  <si>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</si>
  <si>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</si>
  <si>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</si>
  <si>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</si>
  <si>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</si>
  <si>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</si>
  <si>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</si>
  <si>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</si>
  <si>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</si>
  <si>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</si>
  <si>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</si>
  <si>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</si>
  <si>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</si>
  <si>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</si>
  <si>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</si>
  <si>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</si>
  <si>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</si>
  <si>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</si>
  <si>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</si>
  <si>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</si>
  <si>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</si>
  <si>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</si>
  <si>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</si>
  <si>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</si>
  <si>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</si>
  <si>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</si>
  <si>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</si>
  <si>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</si>
  <si>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</si>
  <si>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</si>
  <si>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</si>
  <si>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</si>
  <si>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</si>
  <si>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</si>
  <si>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</si>
  <si>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</si>
  <si>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</si>
  <si>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</si>
  <si>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</si>
  <si>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</si>
  <si>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</si>
  <si>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</si>
  <si>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</si>
  <si>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</si>
  <si>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</si>
  <si>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</si>
  <si>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</si>
  <si>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</si>
  <si>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</si>
  <si>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</si>
  <si>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</si>
  <si>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</si>
  <si>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</si>
  <si>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</si>
  <si>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</si>
  <si>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</si>
  <si>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</si>
  <si>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</si>
  <si>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</si>
  <si>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</si>
  <si>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</si>
  <si>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</si>
  <si>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</si>
  <si>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</si>
  <si>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</si>
  <si>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</si>
  <si>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</si>
  <si>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</si>
  <si>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</si>
  <si>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</si>
  <si>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</si>
  <si>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</si>
  <si>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</si>
  <si>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</si>
  <si>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</si>
  <si>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</si>
  <si>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</si>
  <si>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</si>
  <si>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</si>
  <si>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</si>
  <si>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</si>
  <si>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</si>
  <si>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</si>
  <si>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</si>
  <si>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</si>
  <si>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</si>
  <si>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</si>
  <si>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</si>
  <si>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</si>
  <si>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</si>
  <si>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</si>
  <si>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</si>
  <si>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</si>
  <si>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</si>
  <si>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</si>
  <si>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</si>
  <si>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</si>
  <si>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</si>
  <si>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</si>
  <si>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</si>
  <si>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</si>
  <si>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</si>
  <si>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</si>
  <si>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</si>
  <si>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</si>
  <si>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</si>
  <si>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</si>
  <si>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</si>
  <si>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</si>
  <si>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</si>
  <si>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</si>
  <si>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</si>
  <si>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</si>
  <si>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</si>
  <si>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</si>
  <si>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</si>
  <si>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</si>
  <si>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</si>
  <si>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</si>
  <si>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</si>
  <si>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</si>
  <si>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</si>
  <si>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</si>
  <si>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</si>
  <si>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</si>
  <si>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</si>
  <si>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</si>
  <si>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</si>
  <si>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</si>
  <si>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</si>
  <si>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</si>
  <si>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</si>
  <si>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</si>
  <si>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</si>
  <si>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</si>
  <si>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</si>
  <si>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</si>
  <si>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</si>
  <si>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</si>
  <si>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</si>
  <si>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</si>
  <si>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</si>
  <si>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</si>
  <si>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</si>
  <si>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</si>
  <si>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</si>
  <si>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</si>
  <si>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</si>
  <si>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</si>
  <si>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</si>
  <si>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</si>
  <si>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</si>
  <si>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</si>
  <si>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</si>
  <si>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</si>
  <si>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</si>
  <si>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</si>
  <si>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</si>
  <si>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</si>
  <si>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</si>
  <si>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</si>
  <si>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</si>
  <si>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</si>
  <si>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</si>
  <si>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</si>
  <si>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</si>
  <si>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</si>
  <si>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</si>
  <si>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</si>
  <si>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</si>
  <si>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</si>
  <si>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</si>
  <si>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</si>
  <si>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</si>
  <si>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</si>
  <si>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</si>
  <si>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</si>
  <si>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</si>
  <si>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</si>
  <si>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</si>
  <si>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</si>
  <si>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</si>
  <si>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</si>
  <si>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</si>
  <si>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</si>
  <si>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</si>
  <si>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</si>
  <si>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</si>
  <si>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</si>
  <si>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</si>
  <si>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</si>
  <si>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</si>
  <si>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</si>
  <si>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</si>
  <si>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</si>
  <si>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</si>
  <si>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</si>
  <si>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</si>
  <si>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</si>
  <si>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</si>
  <si>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</si>
  <si>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</si>
  <si>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</si>
  <si>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</si>
  <si>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</si>
  <si>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</si>
  <si>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</si>
  <si>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</si>
  <si>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</si>
  <si>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</si>
  <si>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</si>
  <si>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</si>
  <si>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</si>
  <si>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</si>
  <si>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</si>
  <si>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</si>
  <si>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</si>
  <si>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</si>
  <si>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</si>
  <si>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</si>
  <si>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</si>
  <si>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</si>
  <si>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</si>
  <si>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</si>
  <si>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</si>
  <si>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</si>
  <si>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</si>
  <si>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</si>
  <si>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</si>
  <si>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</si>
  <si>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</si>
  <si>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</si>
  <si>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</si>
  <si>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</si>
  <si>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</si>
  <si>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</si>
  <si>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</si>
  <si>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</si>
  <si>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</si>
  <si>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</si>
  <si>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</si>
  <si>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</si>
  <si>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</si>
  <si>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</si>
  <si>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</si>
  <si>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</si>
  <si>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</si>
  <si>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</si>
  <si>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</si>
  <si>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</si>
  <si>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</si>
  <si>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</si>
  <si>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</si>
  <si>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</si>
  <si>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</si>
  <si>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</si>
  <si>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</si>
  <si>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</si>
  <si>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</si>
  <si>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</si>
  <si>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</si>
  <si>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</si>
  <si>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</si>
  <si>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</si>
  <si>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</si>
  <si>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</si>
  <si>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</si>
  <si>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</si>
  <si>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</si>
  <si>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</si>
  <si>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</si>
  <si>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</si>
  <si>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</si>
  <si>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</si>
  <si>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</si>
  <si>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</si>
  <si>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</si>
  <si>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</si>
  <si>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</si>
  <si>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</si>
  <si>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</si>
  <si>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</si>
  <si>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</si>
  <si>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</si>
  <si>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</si>
  <si>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</si>
  <si>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</si>
  <si>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</si>
  <si>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</si>
  <si>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</si>
  <si>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</si>
  <si>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</si>
  <si>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</si>
  <si>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</si>
  <si>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</si>
  <si>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</si>
  <si>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</si>
  <si>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</si>
  <si>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</si>
  <si>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</si>
  <si>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</si>
  <si>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</si>
  <si>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</si>
  <si>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</si>
  <si>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</si>
  <si>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</si>
  <si>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</si>
  <si>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</si>
  <si>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</si>
  <si>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</si>
  <si>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</si>
  <si>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</si>
  <si>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</si>
  <si>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</si>
  <si>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</si>
  <si>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</si>
  <si>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</si>
  <si>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</si>
  <si>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</si>
  <si>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</si>
  <si>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</si>
  <si>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</si>
  <si>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</si>
  <si>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</si>
  <si>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</si>
  <si>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</si>
  <si>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</si>
  <si>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</si>
  <si>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</si>
  <si>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</si>
  <si>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</si>
  <si>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</si>
  <si>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</si>
  <si>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</si>
  <si>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</si>
  <si>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</si>
  <si>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</si>
  <si>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</si>
  <si>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</si>
  <si>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</si>
  <si>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</si>
  <si>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</si>
  <si>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</si>
  <si>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</si>
  <si>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</si>
  <si>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</si>
  <si>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</si>
  <si>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</si>
  <si>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</si>
  <si>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</si>
  <si>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</si>
  <si>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</si>
  <si>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</si>
  <si>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</si>
  <si>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</si>
  <si>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</si>
  <si>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</si>
  <si>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</si>
  <si>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</si>
  <si>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</si>
  <si>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</si>
  <si>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</si>
  <si>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</si>
  <si>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</si>
  <si>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</si>
  <si>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</si>
  <si>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</si>
  <si>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</si>
  <si>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</si>
  <si>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</si>
  <si>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</si>
  <si>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</si>
  <si>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</si>
  <si>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</si>
  <si>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</si>
  <si>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</si>
  <si>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</si>
  <si>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</si>
  <si>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</si>
  <si>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</si>
  <si>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</si>
  <si>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</si>
  <si>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</si>
  <si>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</si>
  <si>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</si>
  <si>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</si>
  <si>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</si>
  <si>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</si>
  <si>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</si>
  <si>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</si>
  <si>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</si>
  <si>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</si>
  <si>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</si>
  <si>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</si>
  <si>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</si>
  <si>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</si>
  <si>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</si>
  <si>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</si>
  <si>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</si>
  <si>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</si>
  <si>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</si>
  <si>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</si>
  <si>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</si>
  <si>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</si>
  <si>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</si>
  <si>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</si>
  <si>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</si>
  <si>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</si>
  <si>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</si>
  <si>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</si>
  <si>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</si>
  <si>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</si>
  <si>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</si>
  <si>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</si>
  <si>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</si>
  <si>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</si>
  <si>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</si>
  <si>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</si>
  <si>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</si>
  <si>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</si>
  <si>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</si>
  <si>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</si>
  <si>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</si>
  <si>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</si>
  <si>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</si>
  <si>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</si>
  <si>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</si>
  <si>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</si>
  <si>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</si>
  <si>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</si>
  <si>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</si>
  <si>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</si>
  <si>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</si>
  <si>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</si>
  <si>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</si>
  <si>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</si>
  <si>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</si>
  <si>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</si>
  <si>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</si>
  <si>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</si>
  <si>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</si>
  <si>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</si>
  <si>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</si>
  <si>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</si>
  <si>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</si>
  <si>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</si>
  <si>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</si>
  <si>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</si>
  <si>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</si>
  <si>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</si>
  <si>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</si>
  <si>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</si>
  <si>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</si>
  <si>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</si>
  <si>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</si>
  <si>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</si>
  <si>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</si>
  <si>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</si>
  <si>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</si>
  <si>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</si>
  <si>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</si>
  <si>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</si>
  <si>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</si>
  <si>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</si>
  <si>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</si>
  <si>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</si>
  <si>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</si>
  <si>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</si>
  <si>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</si>
  <si>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</si>
  <si>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</si>
  <si>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</si>
  <si>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</si>
  <si>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</si>
  <si>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</si>
  <si>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</si>
  <si>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</si>
  <si>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</si>
  <si>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</si>
  <si>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</si>
  <si>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</si>
  <si>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</si>
  <si>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</si>
  <si>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</si>
  <si>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</si>
  <si>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</si>
  <si>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</si>
  <si>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</si>
  <si>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</si>
  <si>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</si>
  <si>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</si>
  <si>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</si>
  <si>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</si>
  <si>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</si>
  <si>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</si>
  <si>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</si>
  <si>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</si>
  <si>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</si>
  <si>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</si>
  <si>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</si>
  <si>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</si>
  <si>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</si>
  <si>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</si>
  <si>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</si>
  <si>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</si>
  <si>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</si>
  <si>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</si>
  <si>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</si>
  <si>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</si>
  <si>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</si>
  <si>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</si>
  <si>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</si>
  <si>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</si>
  <si>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</si>
  <si>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</si>
  <si>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</si>
  <si>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</si>
  <si>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</si>
  <si>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</si>
  <si>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</si>
  <si>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</si>
  <si>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</si>
  <si>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</si>
  <si>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</si>
  <si>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</si>
  <si>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</si>
  <si>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</si>
  <si>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</si>
  <si>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</si>
  <si>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</si>
  <si>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</si>
  <si>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</si>
  <si>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</si>
  <si>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</si>
  <si>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</si>
  <si>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</si>
  <si>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</si>
  <si>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</si>
  <si>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</si>
  <si>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</si>
  <si>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</si>
  <si>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</si>
  <si>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</si>
  <si>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</si>
  <si>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</si>
  <si>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</si>
  <si>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</si>
  <si>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</si>
  <si>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</si>
  <si>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</si>
  <si>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</si>
  <si>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</si>
  <si>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</si>
  <si>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</si>
  <si>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</si>
  <si>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</si>
  <si>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</si>
  <si>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</si>
  <si>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</si>
  <si>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</si>
  <si>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</si>
  <si>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</si>
  <si>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</si>
  <si>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</si>
  <si>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</si>
  <si>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</si>
  <si>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</si>
  <si>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</si>
  <si>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</si>
  <si>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</si>
  <si>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</si>
  <si>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</si>
  <si>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</si>
  <si>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</si>
  <si>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</si>
  <si>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</si>
  <si>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</si>
  <si>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</si>
  <si>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</si>
  <si>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</si>
  <si>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</si>
  <si>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</si>
  <si>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</si>
  <si>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</si>
  <si>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</si>
  <si>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</si>
  <si>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</si>
  <si>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</si>
  <si>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</si>
  <si>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</si>
  <si>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</si>
  <si>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</si>
  <si>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</si>
  <si>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</si>
  <si>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</si>
  <si>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</si>
  <si>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</si>
  <si>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</si>
  <si>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</si>
  <si>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</si>
  <si>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</si>
  <si>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</si>
  <si>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</si>
  <si>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</si>
  <si>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</si>
  <si>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</si>
  <si>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</si>
  <si>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</si>
  <si>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</si>
  <si>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</si>
  <si>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</si>
  <si>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</si>
  <si>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</si>
  <si>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</si>
  <si>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</si>
  <si>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</si>
  <si>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</si>
  <si>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</si>
  <si>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</si>
  <si>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</si>
  <si>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</si>
  <si>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</si>
  <si>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</si>
  <si>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</si>
  <si>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</si>
  <si>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</si>
  <si>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</si>
  <si>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</si>
  <si>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</si>
  <si>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</si>
  <si>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</si>
  <si>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</si>
  <si>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</si>
  <si>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</si>
  <si>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</si>
  <si>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</si>
  <si>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</si>
  <si>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</si>
  <si>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</si>
  <si>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</si>
  <si>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</si>
  <si>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</si>
  <si>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</si>
  <si>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</si>
  <si>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</si>
  <si>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</si>
  <si>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</si>
  <si>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</si>
  <si>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</si>
  <si>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</si>
  <si>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</si>
  <si>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</si>
  <si>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</si>
  <si>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</si>
  <si>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</si>
  <si>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</si>
  <si>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</si>
  <si>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</si>
  <si>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</si>
  <si>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</si>
  <si>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</si>
  <si>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</si>
  <si>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</si>
  <si>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</si>
  <si>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</si>
  <si>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</si>
  <si>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</si>
  <si>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</si>
  <si>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</si>
  <si>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</si>
  <si>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</si>
  <si>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</si>
  <si>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</si>
  <si>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</si>
  <si>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</si>
  <si>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</si>
  <si>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</si>
  <si>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</si>
  <si>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</si>
  <si>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</si>
  <si>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</si>
  <si>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</si>
  <si>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</si>
  <si>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</si>
  <si>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</si>
  <si>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</si>
  <si>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</si>
  <si>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</si>
  <si>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</si>
  <si>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</si>
  <si>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</si>
  <si>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</si>
  <si>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</si>
  <si>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</si>
  <si>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</si>
  <si>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</si>
  <si>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</si>
  <si>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</si>
  <si>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</si>
  <si>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</si>
  <si>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</si>
  <si>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</si>
  <si>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</si>
  <si>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</si>
  <si>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</si>
  <si>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</si>
  <si>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</si>
  <si>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</si>
  <si>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</si>
  <si>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</si>
  <si>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</si>
  <si>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</si>
  <si>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</si>
  <si>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</si>
  <si>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</si>
  <si>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</si>
  <si>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</si>
  <si>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</si>
  <si>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</si>
  <si>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</si>
  <si>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</si>
  <si>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</si>
  <si>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</si>
  <si>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</si>
  <si>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</si>
  <si>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</si>
  <si>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</si>
  <si>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</si>
  <si>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</si>
  <si>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</si>
  <si>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</si>
  <si>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</si>
  <si>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</si>
  <si>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</si>
  <si>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</si>
  <si>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</si>
  <si>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</si>
  <si>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</si>
  <si>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</si>
  <si>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</si>
  <si>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</si>
  <si>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</si>
  <si>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</si>
  <si>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</si>
  <si>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</si>
  <si>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</si>
  <si>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</si>
  <si>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</si>
  <si>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</si>
  <si>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</si>
  <si>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</si>
  <si>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</si>
  <si>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</si>
  <si>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</si>
  <si>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</si>
  <si>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</si>
  <si>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</si>
  <si>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</si>
  <si>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</si>
  <si>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</si>
  <si>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</si>
  <si>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</si>
  <si>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</si>
  <si>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</si>
  <si>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</si>
  <si>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</si>
  <si>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</si>
  <si>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</si>
  <si>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</si>
  <si>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</si>
  <si>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</si>
  <si>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</si>
  <si>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</si>
  <si>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</si>
  <si>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</si>
  <si>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</si>
  <si>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</si>
  <si>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</si>
  <si>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</si>
  <si>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</si>
  <si>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</si>
  <si>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</si>
  <si>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</si>
  <si>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</si>
  <si>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</si>
  <si>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</si>
  <si>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</si>
  <si>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</si>
  <si>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</si>
  <si>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</si>
  <si>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</si>
  <si>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</si>
  <si>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</si>
  <si>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</si>
  <si>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</si>
  <si>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</si>
  <si>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</si>
  <si>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</si>
  <si>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</si>
  <si>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</si>
  <si>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</si>
  <si>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</si>
  <si>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</si>
  <si>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</si>
  <si>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</si>
  <si>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</si>
  <si>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</si>
  <si>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</si>
  <si>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</si>
  <si>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</si>
  <si>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</si>
  <si>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</si>
  <si>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</si>
  <si>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</si>
  <si>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</si>
  <si>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</si>
  <si>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</si>
  <si>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</si>
  <si>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</si>
  <si>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</si>
  <si>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</si>
  <si>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</si>
  <si>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</si>
  <si>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</si>
  <si>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</si>
  <si>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</si>
  <si>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</si>
  <si>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</si>
  <si>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</si>
  <si>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</si>
  <si>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</si>
  <si>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</si>
  <si>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</si>
  <si>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</si>
  <si>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</si>
  <si>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</si>
  <si>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</si>
  <si>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</si>
  <si>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</si>
  <si>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</si>
  <si>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</si>
  <si>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</si>
  <si>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</si>
  <si>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</si>
  <si>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</si>
  <si>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</si>
  <si>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</si>
  <si>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</si>
  <si>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</si>
  <si>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</si>
  <si>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</si>
  <si>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</si>
  <si>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</si>
  <si>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</si>
  <si>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</si>
  <si>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</si>
  <si>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</si>
  <si>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</si>
  <si>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</si>
  <si>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</si>
  <si>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</si>
  <si>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</si>
  <si>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</si>
  <si>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</si>
  <si>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</si>
  <si>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</si>
  <si>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</si>
  <si>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</si>
  <si>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</si>
  <si>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</si>
  <si>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</si>
  <si>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</si>
  <si>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</si>
  <si>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</si>
  <si>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</si>
  <si>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</si>
  <si>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</si>
  <si>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</si>
  <si>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</si>
  <si>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</si>
  <si>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</si>
  <si>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</si>
  <si>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</si>
  <si>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</si>
  <si>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</si>
  <si>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</si>
  <si>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</si>
  <si>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</si>
  <si>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</si>
  <si>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</si>
  <si>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</si>
  <si>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</si>
  <si>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</si>
  <si>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</si>
  <si>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</si>
  <si>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</si>
  <si>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</si>
  <si>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</si>
  <si>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</si>
  <si>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</si>
  <si>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</si>
  <si>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</si>
  <si>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</si>
  <si>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</si>
  <si>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</si>
  <si>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</si>
  <si>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</si>
  <si>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</si>
  <si>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</si>
  <si>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</si>
  <si>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</si>
  <si>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</si>
  <si>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</si>
  <si>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</si>
  <si>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</si>
  <si>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</si>
  <si>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</si>
  <si>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</si>
  <si>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</si>
  <si>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</si>
  <si>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</si>
  <si>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</si>
  <si>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</si>
  <si>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</si>
  <si>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</si>
  <si>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</si>
  <si>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</si>
  <si>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</si>
  <si>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</si>
  <si>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</si>
  <si>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</si>
  <si>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</si>
  <si>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</si>
  <si>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</si>
  <si>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</si>
  <si>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</si>
  <si>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</si>
  <si>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</si>
  <si>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</si>
  <si>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</si>
  <si>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</si>
  <si>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</si>
  <si>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</si>
  <si>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</si>
  <si>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</si>
  <si>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</si>
  <si>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</si>
  <si>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</si>
  <si>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</si>
  <si>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</si>
  <si>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</si>
  <si>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</si>
  <si>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</si>
  <si>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</si>
  <si>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</si>
  <si>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</si>
  <si>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</si>
  <si>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</si>
  <si>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</si>
  <si>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</si>
  <si>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</si>
  <si>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</si>
  <si>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</si>
  <si>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</si>
  <si>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</si>
  <si>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</si>
  <si>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</si>
  <si>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</si>
  <si>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</si>
  <si>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</si>
  <si>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</si>
  <si>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</si>
  <si>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</si>
  <si>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</si>
  <si>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</si>
  <si>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</si>
  <si>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</si>
  <si>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</si>
  <si>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</si>
  <si>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</si>
  <si>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</si>
  <si>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</si>
  <si>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</si>
  <si>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</si>
  <si>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</si>
  <si>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</si>
  <si>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</si>
  <si>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</si>
  <si>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</si>
  <si>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</si>
  <si>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</si>
  <si>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</si>
  <si>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</si>
  <si>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</si>
  <si>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</si>
  <si>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</si>
  <si>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</si>
  <si>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</si>
  <si>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</si>
  <si>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</si>
  <si>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</si>
  <si>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</si>
  <si>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</si>
  <si>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</si>
  <si>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</si>
  <si>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</si>
  <si>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</si>
  <si>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</si>
  <si>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</si>
  <si>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</si>
  <si>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</si>
  <si>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</si>
  <si>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</si>
  <si>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</si>
  <si>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</si>
  <si>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</si>
  <si>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</si>
  <si>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</si>
  <si>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</si>
  <si>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</si>
  <si>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</si>
  <si>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</si>
  <si>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</si>
  <si>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</si>
  <si>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</si>
  <si>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</si>
  <si>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</si>
  <si>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</si>
  <si>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</si>
  <si>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</si>
  <si>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</si>
  <si>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</si>
  <si>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</si>
  <si>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</si>
  <si>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</si>
  <si>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</si>
  <si>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</si>
  <si>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</si>
  <si>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</si>
  <si>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</si>
  <si>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</si>
  <si>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</si>
  <si>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</si>
  <si>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</si>
  <si>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</si>
  <si>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</si>
  <si>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</si>
  <si>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</si>
  <si>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</si>
  <si>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</si>
  <si>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</si>
  <si>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</si>
  <si>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</si>
  <si>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</si>
  <si>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</si>
  <si>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</si>
  <si>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</si>
  <si>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</si>
  <si>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</si>
  <si>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</si>
  <si>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</si>
  <si>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</si>
  <si>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</si>
  <si>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</si>
  <si>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</si>
  <si>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</si>
  <si>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</si>
  <si>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</si>
  <si>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</si>
  <si>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</si>
  <si>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</si>
  <si>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</si>
  <si>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</si>
  <si>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</si>
  <si>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</si>
  <si>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</si>
  <si>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</si>
  <si>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</si>
  <si>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</si>
  <si>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</si>
  <si>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</si>
  <si>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</si>
  <si>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</si>
  <si>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</si>
  <si>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</si>
  <si>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</si>
  <si>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</si>
  <si>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</si>
  <si>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</si>
  <si>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</si>
  <si>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</si>
  <si>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</si>
  <si>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</si>
  <si>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</si>
  <si>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</si>
  <si>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</si>
  <si>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</si>
  <si>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</si>
  <si>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</si>
  <si>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</si>
  <si>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</si>
  <si>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</si>
  <si>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</si>
  <si>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</si>
  <si>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</si>
  <si>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</si>
  <si>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</si>
  <si>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</si>
  <si>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</si>
  <si>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</si>
  <si>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</si>
  <si>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</si>
  <si>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</si>
  <si>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</si>
  <si>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</si>
  <si>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</si>
  <si>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</si>
  <si>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</si>
  <si>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</si>
  <si>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</si>
  <si>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</si>
  <si>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</si>
  <si>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</si>
  <si>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</si>
  <si>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</si>
  <si>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</si>
  <si>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</si>
  <si>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</si>
  <si>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</si>
  <si>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</si>
  <si>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</si>
  <si>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</si>
  <si>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</si>
  <si>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</si>
  <si>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</si>
  <si>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</si>
  <si>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</si>
  <si>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</si>
  <si>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</si>
  <si>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</si>
  <si>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</si>
  <si>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</si>
  <si>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</si>
  <si>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</si>
  <si>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</si>
  <si>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</si>
  <si>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</si>
  <si>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</si>
  <si>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</si>
  <si>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</si>
  <si>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</si>
  <si>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</si>
  <si>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</si>
  <si>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</si>
  <si>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</si>
  <si>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</si>
  <si>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</si>
  <si>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</si>
  <si>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</si>
  <si>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</si>
  <si>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</si>
  <si>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</si>
  <si>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</si>
  <si>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</si>
  <si>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</si>
  <si>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</si>
  <si>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</si>
  <si>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</si>
  <si>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</si>
  <si>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</si>
  <si>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</si>
  <si>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</si>
  <si>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</si>
  <si>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</si>
  <si>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</si>
  <si>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</si>
  <si>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</si>
  <si>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</si>
  <si>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</si>
  <si>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</si>
  <si>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</si>
  <si>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</si>
  <si>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</si>
  <si>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</si>
  <si>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</si>
  <si>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</si>
  <si>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</si>
  <si>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</si>
  <si>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</si>
  <si>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</si>
  <si>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</si>
  <si>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</si>
  <si>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</si>
  <si>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</si>
  <si>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</si>
  <si>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</si>
  <si>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</si>
  <si>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</si>
  <si>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</si>
  <si>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</si>
  <si>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</si>
  <si>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</si>
  <si>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</si>
  <si>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</si>
  <si>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</si>
  <si>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</si>
  <si>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</si>
  <si>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</si>
  <si>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</si>
  <si>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</si>
  <si>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</si>
  <si>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</si>
  <si>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</si>
  <si>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</si>
  <si>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</si>
  <si>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</si>
  <si>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</si>
  <si>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</si>
  <si>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</si>
  <si>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</si>
  <si>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</si>
  <si>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</si>
  <si>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</si>
  <si>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</si>
  <si>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</si>
  <si>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</si>
  <si>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</si>
  <si>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</si>
  <si>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</si>
  <si>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</si>
  <si>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</si>
  <si>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</si>
  <si>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</si>
  <si>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</si>
  <si>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</si>
  <si>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</si>
  <si>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</si>
  <si>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</si>
  <si>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</si>
  <si>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</si>
  <si>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</si>
  <si>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</si>
  <si>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</si>
  <si>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</si>
  <si>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</si>
  <si>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</si>
  <si>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</si>
  <si>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</si>
  <si>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</si>
  <si>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</si>
  <si>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</si>
  <si>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</si>
  <si>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</si>
  <si>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</si>
  <si>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</si>
  <si>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</si>
  <si>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</si>
  <si>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</si>
  <si>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</si>
  <si>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</si>
  <si>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</si>
  <si>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</si>
  <si>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</si>
  <si>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</si>
  <si>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</si>
  <si>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</si>
  <si>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</si>
  <si>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</si>
  <si>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</si>
  <si>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</si>
  <si>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</si>
  <si>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</si>
  <si>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</si>
  <si>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</si>
  <si>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</si>
  <si>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</si>
  <si>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</si>
  <si>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</si>
  <si>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</si>
  <si>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</si>
  <si>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</si>
  <si>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</si>
  <si>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</si>
  <si>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</si>
  <si>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</si>
  <si>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</si>
  <si>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</si>
  <si>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</si>
  <si>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</si>
  <si>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</si>
  <si>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</si>
  <si>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</si>
  <si>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</si>
  <si>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</si>
  <si>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</si>
  <si>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</si>
  <si>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</si>
  <si>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</si>
  <si>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</si>
  <si>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</si>
  <si>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</si>
  <si>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</si>
  <si>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</si>
  <si>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</si>
  <si>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</si>
  <si>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</si>
  <si>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</si>
  <si>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</si>
  <si>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</si>
  <si>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</si>
  <si>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</si>
  <si>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</si>
  <si>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</si>
  <si>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</si>
  <si>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</si>
  <si>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</si>
  <si>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</si>
  <si>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</si>
  <si>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</si>
  <si>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</si>
  <si>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</si>
  <si>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</si>
  <si>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</si>
  <si>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</si>
  <si>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</si>
  <si>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</si>
  <si>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</si>
  <si>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</si>
  <si>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</si>
  <si>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</si>
  <si>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</si>
  <si>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</si>
  <si>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</si>
  <si>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</si>
  <si>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</si>
  <si>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</si>
  <si>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</si>
  <si>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</si>
  <si>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</si>
  <si>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</si>
  <si>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</si>
  <si>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</si>
  <si>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</si>
  <si>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</si>
  <si>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</si>
  <si>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</si>
  <si>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</si>
  <si>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</si>
  <si>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</si>
  <si>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</si>
  <si>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</si>
  <si>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</si>
  <si>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</si>
  <si>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</si>
  <si>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</si>
  <si>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</si>
  <si>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</si>
  <si>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</si>
  <si>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</si>
  <si>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</si>
  <si>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</si>
  <si>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</si>
  <si>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</si>
  <si>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</si>
  <si>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</si>
  <si>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</si>
  <si>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</si>
  <si>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</si>
  <si>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</si>
  <si>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</si>
  <si>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</si>
  <si>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</si>
  <si>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</si>
  <si>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</si>
  <si>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</si>
  <si>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</si>
  <si>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</si>
  <si>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</si>
  <si>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</si>
  <si>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</si>
  <si>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</si>
  <si>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</si>
  <si>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</si>
  <si>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</si>
  <si>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</si>
  <si>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</si>
  <si>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</si>
  <si>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</si>
  <si>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</si>
  <si>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</si>
  <si>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</si>
  <si>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</si>
  <si>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</si>
  <si>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</si>
  <si>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</si>
  <si>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</si>
  <si>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</si>
  <si>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</si>
  <si>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</si>
  <si>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</si>
  <si>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</si>
  <si>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</si>
  <si>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</si>
  <si>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</si>
  <si>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</si>
  <si>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</si>
  <si>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</si>
  <si>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</si>
  <si>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</si>
  <si>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</si>
  <si>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</si>
  <si>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</si>
  <si>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</si>
  <si>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</si>
  <si>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</si>
  <si>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</si>
  <si>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</si>
  <si>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</si>
  <si>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</si>
  <si>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</si>
  <si>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</si>
  <si>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</si>
  <si>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</si>
  <si>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</si>
  <si>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</si>
  <si>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</si>
  <si>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</si>
  <si>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</si>
  <si>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</si>
  <si>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</si>
  <si>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</si>
  <si>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</si>
  <si>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</si>
  <si>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</si>
  <si>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</si>
  <si>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</si>
  <si>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</si>
  <si>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</si>
  <si>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</si>
  <si>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</si>
  <si>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</si>
  <si>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</si>
  <si>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</si>
  <si>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</si>
  <si>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</si>
  <si>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</si>
  <si>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</si>
  <si>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</si>
  <si>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</si>
  <si>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</si>
  <si>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</si>
  <si>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</si>
  <si>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</si>
  <si>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</si>
  <si>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</si>
  <si>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</si>
  <si>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</si>
  <si>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</si>
  <si>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</si>
  <si>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</si>
  <si>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</si>
  <si>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</si>
  <si>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</si>
  <si>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</si>
  <si>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</si>
  <si>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</si>
  <si>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</si>
  <si>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</si>
  <si>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</si>
  <si>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</si>
  <si>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</si>
  <si>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</si>
  <si>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</si>
  <si>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</si>
  <si>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</si>
  <si>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</si>
  <si>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</si>
  <si>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</si>
  <si>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</si>
  <si>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</si>
  <si>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</si>
  <si>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</si>
  <si>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</si>
  <si>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</si>
  <si>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</si>
  <si>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</si>
  <si>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</si>
  <si>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</si>
  <si>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</si>
  <si>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</si>
  <si>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</si>
  <si>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</si>
  <si>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</si>
  <si>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</si>
  <si>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</si>
  <si>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</si>
  <si>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</si>
  <si>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</si>
  <si>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</si>
  <si>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</si>
  <si>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</si>
  <si>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</si>
  <si>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</si>
  <si>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</si>
  <si>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</si>
  <si>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</si>
  <si>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</si>
  <si>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</si>
  <si>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</si>
  <si>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</si>
  <si>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</si>
  <si>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</si>
  <si>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</si>
  <si>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</si>
  <si>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</si>
  <si>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</si>
  <si>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</si>
  <si>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</si>
  <si>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</si>
  <si>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</si>
  <si>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</si>
  <si>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</si>
  <si>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</si>
  <si>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</si>
  <si>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</si>
  <si>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</si>
  <si>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</si>
  <si>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</si>
  <si>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</si>
  <si>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</si>
  <si>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</si>
  <si>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</si>
  <si>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</si>
  <si>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</si>
  <si>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</si>
  <si>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</si>
  <si>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</si>
  <si>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</si>
  <si>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</si>
  <si>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</si>
  <si>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</si>
  <si>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</si>
  <si>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</si>
  <si>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</si>
  <si>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</si>
  <si>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</si>
  <si>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</si>
  <si>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</si>
  <si>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</si>
  <si>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</si>
  <si>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</si>
  <si>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</si>
  <si>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</si>
  <si>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</si>
  <si>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</si>
  <si>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</si>
  <si>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</si>
  <si>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</si>
  <si>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</si>
  <si>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</si>
  <si>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</si>
  <si>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</si>
  <si>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</si>
  <si>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</si>
  <si>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</si>
  <si>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</si>
  <si>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</si>
  <si>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</si>
  <si>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</si>
  <si>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</si>
  <si>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</si>
  <si>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</si>
  <si>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</si>
  <si>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</si>
  <si>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</si>
  <si>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</si>
  <si>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</si>
  <si>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</si>
  <si>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</si>
  <si>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</si>
  <si>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</si>
  <si>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</si>
  <si>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</si>
  <si>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</si>
  <si>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</si>
  <si>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</si>
  <si>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</si>
  <si>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</si>
  <si>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</si>
  <si>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</si>
  <si>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</si>
  <si>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</si>
  <si>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</si>
  <si>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</si>
  <si>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</si>
  <si>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</si>
  <si>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</si>
  <si>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</si>
  <si>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</si>
  <si>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</si>
  <si>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</si>
  <si>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</si>
  <si>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</si>
  <si>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</si>
  <si>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</si>
  <si>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</si>
  <si>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</si>
  <si>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</si>
  <si>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</si>
  <si>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</si>
  <si>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</si>
  <si>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</si>
  <si>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</si>
  <si>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</si>
  <si>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</si>
  <si>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</si>
  <si>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</si>
  <si>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</si>
  <si>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</si>
  <si>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</si>
  <si>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</si>
  <si>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</si>
  <si>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</si>
  <si>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</si>
  <si>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</si>
  <si>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</si>
  <si>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</si>
  <si>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</si>
  <si>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</si>
  <si>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</si>
  <si>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</si>
  <si>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</si>
  <si>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</si>
  <si>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</si>
  <si>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</si>
  <si>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</si>
  <si>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</si>
  <si>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</si>
  <si>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</si>
  <si>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</si>
  <si>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</si>
  <si>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</si>
  <si>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</si>
  <si>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</si>
  <si>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</si>
  <si>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</si>
  <si>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</si>
  <si>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</si>
  <si>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</si>
  <si>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</si>
  <si>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</si>
  <si>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</si>
  <si>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</si>
  <si>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</si>
  <si>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</si>
  <si>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</si>
  <si>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</si>
  <si>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</si>
  <si>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</si>
  <si>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</si>
  <si>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</si>
  <si>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</si>
  <si>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</si>
  <si>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</si>
  <si>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</si>
  <si>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</si>
  <si>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</si>
  <si>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</si>
  <si>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</si>
  <si>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</si>
  <si>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</si>
  <si>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</si>
  <si>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</si>
  <si>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</si>
  <si>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</si>
  <si>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</si>
  <si>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</si>
  <si>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</si>
  <si>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</si>
  <si>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</si>
  <si>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</si>
  <si>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</si>
  <si>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</si>
  <si>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</si>
  <si>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</si>
  <si>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</si>
  <si>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</si>
  <si>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</si>
  <si>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</si>
  <si>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</si>
  <si>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</si>
  <si>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</si>
  <si>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</si>
  <si>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</si>
  <si>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</si>
  <si>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</si>
  <si>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</si>
  <si>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</si>
  <si>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</si>
  <si>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</si>
  <si>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</si>
  <si>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</si>
  <si>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</si>
  <si>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</si>
  <si>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</si>
  <si>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</si>
  <si>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</si>
  <si>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</si>
  <si>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</si>
  <si>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</si>
  <si>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</si>
  <si>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</si>
  <si>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</si>
  <si>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</si>
  <si>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</si>
  <si>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</si>
  <si>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</si>
  <si>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</si>
  <si>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</si>
  <si>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</si>
  <si>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</si>
  <si>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</si>
  <si>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</si>
  <si>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</si>
  <si>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</si>
  <si>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</si>
  <si>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</si>
  <si>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</si>
  <si>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</si>
  <si>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</si>
  <si>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</si>
  <si>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</si>
  <si>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</si>
  <si>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</si>
  <si>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</si>
  <si>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</si>
  <si>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</si>
  <si>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</si>
  <si>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</si>
  <si>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</si>
  <si>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</si>
  <si>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</si>
  <si>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</si>
  <si>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</si>
  <si>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</si>
  <si>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</si>
  <si>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</si>
  <si>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</si>
  <si>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</si>
  <si>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</si>
  <si>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</si>
  <si>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</si>
  <si>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</si>
  <si>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</si>
  <si>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</si>
  <si>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</si>
  <si>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</si>
  <si>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</si>
  <si>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</si>
  <si>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</si>
  <si>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</si>
  <si>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</si>
  <si>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</si>
  <si>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</si>
  <si>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</si>
  <si>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</si>
  <si>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</si>
  <si>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</si>
  <si>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</si>
  <si>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</si>
  <si>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</si>
  <si>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</si>
  <si>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</si>
  <si>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</si>
  <si>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</si>
  <si>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</si>
  <si>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</si>
  <si>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</si>
  <si>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</si>
  <si>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</si>
  <si>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</si>
  <si>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</si>
  <si>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</si>
  <si>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</si>
  <si>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</si>
  <si>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</si>
  <si>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</si>
  <si>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</si>
  <si>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</si>
  <si>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</si>
  <si>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</si>
  <si>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</si>
  <si>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</si>
  <si>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</si>
  <si>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</si>
  <si>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</si>
  <si>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</si>
  <si>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</si>
  <si>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</si>
  <si>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</si>
  <si>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</si>
  <si>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</si>
  <si>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</si>
  <si>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</si>
  <si>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</si>
  <si>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</si>
  <si>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</si>
  <si>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</si>
  <si>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</si>
  <si>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</si>
  <si>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</si>
  <si>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</si>
  <si>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</si>
  <si>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</si>
  <si>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</si>
  <si>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</si>
  <si>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</si>
  <si>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</si>
  <si>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</si>
  <si>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</si>
  <si>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</si>
  <si>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</si>
  <si>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</si>
  <si>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</si>
  <si>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</si>
  <si>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</si>
  <si>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</si>
  <si>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</si>
  <si>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</si>
  <si>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</si>
  <si>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</si>
  <si>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</si>
  <si>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</si>
  <si>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</si>
  <si>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</si>
  <si>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</si>
  <si>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</si>
  <si>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</si>
  <si>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</si>
  <si>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</si>
  <si>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</si>
  <si>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</si>
  <si>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</si>
  <si>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</si>
  <si>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</si>
  <si>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</si>
  <si>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</si>
  <si>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</si>
  <si>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</si>
  <si>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</si>
  <si>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</si>
  <si>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</si>
  <si>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</si>
  <si>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</si>
  <si>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</si>
  <si>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</si>
  <si>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</si>
  <si>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</si>
  <si>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</si>
  <si>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</si>
  <si>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</si>
  <si>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</si>
  <si>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</si>
  <si>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</si>
  <si>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</si>
  <si>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</si>
  <si>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</si>
  <si>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</si>
  <si>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</si>
  <si>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</si>
  <si>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</si>
  <si>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</si>
  <si>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</si>
  <si>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</si>
  <si>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</si>
  <si>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</si>
  <si>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</si>
  <si>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</si>
  <si>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</si>
  <si>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</si>
  <si>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</si>
  <si>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</si>
  <si>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</si>
  <si>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</si>
  <si>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</si>
  <si>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</si>
  <si>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</si>
  <si>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</si>
  <si>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</si>
  <si>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</si>
  <si>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</si>
  <si>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</si>
  <si>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</si>
  <si>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</si>
  <si>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</si>
  <si>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</si>
  <si>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</si>
  <si>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</si>
  <si>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</si>
  <si>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</si>
  <si>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</si>
  <si>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</si>
  <si>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</si>
  <si>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</si>
  <si>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</si>
  <si>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</si>
  <si>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</si>
  <si>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</si>
  <si>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</si>
  <si>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</si>
  <si>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</si>
  <si>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</si>
  <si>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</si>
  <si>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</si>
  <si>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</si>
  <si>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</si>
  <si>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</si>
  <si>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</si>
  <si>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</si>
  <si>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</si>
  <si>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</si>
  <si>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</si>
  <si>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</si>
  <si>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</si>
  <si>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</si>
  <si>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</si>
  <si>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</si>
  <si>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</si>
  <si>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</si>
  <si>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</si>
  <si>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</si>
  <si>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</si>
  <si>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</si>
  <si>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</si>
  <si>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</si>
  <si>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</si>
  <si>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</si>
  <si>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</si>
  <si>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</si>
  <si>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</si>
  <si>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</si>
  <si>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</si>
  <si>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</si>
  <si>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</si>
  <si>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</si>
  <si>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</si>
  <si>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</si>
  <si>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</si>
  <si>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</si>
  <si>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</si>
  <si>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</si>
  <si>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</si>
  <si>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</si>
  <si>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</si>
  <si>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</si>
  <si>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</si>
  <si>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</si>
  <si>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</si>
  <si>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</si>
  <si>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</si>
  <si>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</si>
  <si>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</si>
  <si>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</si>
  <si>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</si>
  <si>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</si>
  <si>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</si>
  <si>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</si>
  <si>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</si>
  <si>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</si>
  <si>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</si>
  <si>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</si>
  <si>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</si>
  <si>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</si>
  <si>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</si>
  <si>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</si>
  <si>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</si>
  <si>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</si>
  <si>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</si>
  <si>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</si>
  <si>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</si>
  <si>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</si>
  <si>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</si>
  <si>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</si>
  <si>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</si>
  <si>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</si>
  <si>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</si>
  <si>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</si>
  <si>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</si>
  <si>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</si>
  <si>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</si>
  <si>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</si>
  <si>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</si>
  <si>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</si>
  <si>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</si>
  <si>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</si>
  <si>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</si>
  <si>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</si>
  <si>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</si>
  <si>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</si>
  <si>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</si>
  <si>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</si>
  <si>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</si>
  <si>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</si>
  <si>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</si>
  <si>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</si>
  <si>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</si>
  <si>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</si>
  <si>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</si>
  <si>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</si>
  <si>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</si>
  <si>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</si>
  <si>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</si>
  <si>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</si>
  <si>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</si>
  <si>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</si>
  <si>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</si>
  <si>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</si>
  <si>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</si>
  <si>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</si>
  <si>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</si>
  <si>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</si>
  <si>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</si>
  <si>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</si>
  <si>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</si>
  <si>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</si>
  <si>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</si>
  <si>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</si>
  <si>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</si>
  <si>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</si>
  <si>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</si>
  <si>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</si>
  <si>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</si>
  <si>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</si>
  <si>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</si>
  <si>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</si>
  <si>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</si>
  <si>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</si>
  <si>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</si>
  <si>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</si>
  <si>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</si>
  <si>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</si>
  <si>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</si>
  <si>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</si>
  <si>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</si>
  <si>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</si>
  <si>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</si>
  <si>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</si>
  <si>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</si>
  <si>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</si>
  <si>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</si>
  <si>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</si>
  <si>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</si>
  <si>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</si>
  <si>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</si>
  <si>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</si>
  <si>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</si>
  <si>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</si>
  <si>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</si>
  <si>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</si>
  <si>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</si>
  <si>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</si>
  <si>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</si>
  <si>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</si>
  <si>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</si>
  <si>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</si>
  <si>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</si>
  <si>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</si>
  <si>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</si>
  <si>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</si>
  <si>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</si>
  <si>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</si>
  <si>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</si>
  <si>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</si>
  <si>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</si>
  <si>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</si>
  <si>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</si>
  <si>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</si>
  <si>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</si>
  <si>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</si>
  <si>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</si>
  <si>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</si>
  <si>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</si>
  <si>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</si>
  <si>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</si>
  <si>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</si>
  <si>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</si>
  <si>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</si>
  <si>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</si>
  <si>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</si>
  <si>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</si>
  <si>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</si>
  <si>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</si>
  <si>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</si>
  <si>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</si>
  <si>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</si>
  <si>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</si>
  <si>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</si>
  <si>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</si>
  <si>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</si>
  <si>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</si>
  <si>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</si>
  <si>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</si>
  <si>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</si>
  <si>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</si>
  <si>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</si>
  <si>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</si>
  <si>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</si>
  <si>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</si>
  <si>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</si>
  <si>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</si>
  <si>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</si>
  <si>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</si>
  <si>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</si>
  <si>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</si>
  <si>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</si>
  <si>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</si>
  <si>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</si>
  <si>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</si>
  <si>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</si>
  <si>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</si>
  <si>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</si>
  <si>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</si>
  <si>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</si>
  <si>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</si>
  <si>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</si>
  <si>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</si>
  <si>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</si>
  <si>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</si>
  <si>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</si>
  <si>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</si>
  <si>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</si>
  <si>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</si>
  <si>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</si>
  <si>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</si>
  <si>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</si>
  <si>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</si>
  <si>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</si>
  <si>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</si>
  <si>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</si>
  <si>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</si>
  <si>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</si>
  <si>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</si>
  <si>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</si>
  <si>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</si>
  <si>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</si>
  <si>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</si>
  <si>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</si>
  <si>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</si>
  <si>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</si>
  <si>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</si>
  <si>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</si>
  <si>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</si>
  <si>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</si>
  <si>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</si>
  <si>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</si>
  <si>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</si>
  <si>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</si>
  <si>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</si>
  <si>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</si>
  <si>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</si>
  <si>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</si>
  <si>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</si>
  <si>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</si>
  <si>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</si>
  <si>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</si>
  <si>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</si>
  <si>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</si>
  <si>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</si>
  <si>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</si>
  <si>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</si>
  <si>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</si>
  <si>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</si>
  <si>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</si>
  <si>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</si>
  <si>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</si>
  <si>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</si>
  <si>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</si>
  <si>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</si>
  <si>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</si>
  <si>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</si>
  <si>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</si>
  <si>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</si>
  <si>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</si>
  <si>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</si>
  <si>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</si>
  <si>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</si>
  <si>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</si>
  <si>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</si>
  <si>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</si>
  <si>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</si>
  <si>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</si>
  <si>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</si>
  <si>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</si>
  <si>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</si>
  <si>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</si>
  <si>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</si>
  <si>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</si>
  <si>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</si>
  <si>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</si>
  <si>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</si>
  <si>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</si>
  <si>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</si>
  <si>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</si>
  <si>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</si>
  <si>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</si>
  <si>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</si>
  <si>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</si>
  <si>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</si>
  <si>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</si>
  <si>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</si>
  <si>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</si>
  <si>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</si>
  <si>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</si>
  <si>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</si>
  <si>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</si>
  <si>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</si>
  <si>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</si>
  <si>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</si>
  <si>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</si>
  <si>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</si>
  <si>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</si>
  <si>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</si>
  <si>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</si>
  <si>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</si>
  <si>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</si>
  <si>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</si>
  <si>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</si>
  <si>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</si>
  <si>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</si>
  <si>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</si>
  <si>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</si>
  <si>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</si>
  <si>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</si>
  <si>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</si>
  <si>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</si>
  <si>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</si>
  <si>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</si>
  <si>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</si>
  <si>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</si>
  <si>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</si>
  <si>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</si>
  <si>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</si>
  <si>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</si>
  <si>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</si>
  <si>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</si>
  <si>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</si>
  <si>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</si>
  <si>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</si>
  <si>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</si>
  <si>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</si>
  <si>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</si>
  <si>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</si>
  <si>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</si>
  <si>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</si>
  <si>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</si>
  <si>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</si>
  <si>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</si>
  <si>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</si>
  <si>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</si>
  <si>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</si>
  <si>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</si>
  <si>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</si>
  <si>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</si>
  <si>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</si>
  <si>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</si>
  <si>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</si>
  <si>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</si>
  <si>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</si>
  <si>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</si>
  <si>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</si>
  <si>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</si>
  <si>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</si>
  <si>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</si>
  <si>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</si>
  <si>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</si>
  <si>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</si>
  <si>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</si>
  <si>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</si>
  <si>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</si>
  <si>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</si>
  <si>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</si>
  <si>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</si>
  <si>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</si>
  <si>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</si>
  <si>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</si>
  <si>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</si>
  <si>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</si>
  <si>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</si>
  <si>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</si>
  <si>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</si>
  <si>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</si>
  <si>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</si>
  <si>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</si>
  <si>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</si>
  <si>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</si>
  <si>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</si>
  <si>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</si>
  <si>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</si>
  <si>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</si>
  <si>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</si>
  <si>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</si>
  <si>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</si>
  <si>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</si>
  <si>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</si>
  <si>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</si>
  <si>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</si>
  <si>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</si>
  <si>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</si>
  <si>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</si>
  <si>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</si>
  <si>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</si>
  <si>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</si>
  <si>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</si>
  <si>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</si>
  <si>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</si>
  <si>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</si>
  <si>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</si>
  <si>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</si>
  <si>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</si>
  <si>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</si>
  <si>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</si>
  <si>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</si>
  <si>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</si>
  <si>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</si>
  <si>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</si>
  <si>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</si>
  <si>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</si>
  <si>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</si>
  <si>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</si>
  <si>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</si>
  <si>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</si>
  <si>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</si>
  <si>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</si>
  <si>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</si>
  <si>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</si>
  <si>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</si>
  <si>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</si>
  <si>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</si>
  <si>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</si>
  <si>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</si>
  <si>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</si>
  <si>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</si>
  <si>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</si>
  <si>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</si>
  <si>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</si>
  <si>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</si>
  <si>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</si>
  <si>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</si>
  <si>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</si>
  <si>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</si>
  <si>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</si>
  <si>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</si>
  <si>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</si>
  <si>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</si>
  <si>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</si>
  <si>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</si>
  <si>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</si>
  <si>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</si>
  <si>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</si>
  <si>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</si>
  <si>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</si>
  <si>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</si>
  <si>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</si>
  <si>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</si>
  <si>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</si>
  <si>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</si>
  <si>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</si>
  <si>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</si>
  <si>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</si>
  <si>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</si>
  <si>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</si>
  <si>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</si>
  <si>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</si>
  <si>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</si>
  <si>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</si>
  <si>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</si>
  <si>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</si>
  <si>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</si>
  <si>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</si>
  <si>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</si>
  <si>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</si>
  <si>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</si>
  <si>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</si>
  <si>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</si>
  <si>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</si>
  <si>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</si>
  <si>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</si>
  <si>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</si>
  <si>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</si>
  <si>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</si>
  <si>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</si>
  <si>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</si>
  <si>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</si>
  <si>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</si>
  <si>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</si>
  <si>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</si>
  <si>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</si>
  <si>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</si>
  <si>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</si>
  <si>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</si>
  <si>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</si>
  <si>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</si>
  <si>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</si>
  <si>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</si>
  <si>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</si>
  <si>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</si>
  <si>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</si>
  <si>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</si>
  <si>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</si>
  <si>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</si>
  <si>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</si>
  <si>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</si>
  <si>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</si>
  <si>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</si>
  <si>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</si>
  <si>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</si>
  <si>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</si>
  <si>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</si>
  <si>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</si>
  <si>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</si>
  <si>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</si>
  <si>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</si>
  <si>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</si>
  <si>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</si>
  <si>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</si>
  <si>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</si>
  <si>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</si>
  <si>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</si>
  <si>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</si>
  <si>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</si>
  <si>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</si>
  <si>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</si>
  <si>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</si>
  <si>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</si>
  <si>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</si>
  <si>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</si>
  <si>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</si>
  <si>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</si>
  <si>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</si>
  <si>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</si>
  <si>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</si>
  <si>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</si>
  <si>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</si>
  <si>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</si>
  <si>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</si>
  <si>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</si>
  <si>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</si>
  <si>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</si>
  <si>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</si>
  <si>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</si>
  <si>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</si>
  <si>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</si>
  <si>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</si>
  <si>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</si>
  <si>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</si>
  <si>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</si>
  <si>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</si>
  <si>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</si>
  <si>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</si>
  <si>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</si>
  <si>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</si>
  <si>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</si>
  <si>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</si>
  <si>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</si>
  <si>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</si>
  <si>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</si>
  <si>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</si>
  <si>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</si>
  <si>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</si>
  <si>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</si>
  <si>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</si>
  <si>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</si>
  <si>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</si>
  <si>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</si>
  <si>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</si>
  <si>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</si>
  <si>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</si>
  <si>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</si>
  <si>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</si>
  <si>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</si>
  <si>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</si>
  <si>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</si>
  <si>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</si>
  <si>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</si>
  <si>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</si>
  <si>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</si>
  <si>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</si>
  <si>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</si>
  <si>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</si>
  <si>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</si>
  <si>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</si>
  <si>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</si>
  <si>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</si>
  <si>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</si>
  <si>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</si>
  <si>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</si>
  <si>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</si>
  <si>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</si>
  <si>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</si>
  <si>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</si>
  <si>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</si>
  <si>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</si>
  <si>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</si>
  <si>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</si>
  <si>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</si>
  <si>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</si>
  <si>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</si>
  <si>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</si>
  <si>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</si>
  <si>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</si>
  <si>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</si>
  <si>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</si>
  <si>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</si>
  <si>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</si>
  <si>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</si>
  <si>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</si>
  <si>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</si>
  <si>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</si>
  <si>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</si>
  <si>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</si>
  <si>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</si>
  <si>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</si>
  <si>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</si>
  <si>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</si>
  <si>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</si>
  <si>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</si>
  <si>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</si>
  <si>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</si>
  <si>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</si>
  <si>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</si>
  <si>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</si>
  <si>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</si>
  <si>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</si>
  <si>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</si>
  <si>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</si>
  <si>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</si>
  <si>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</si>
  <si>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</si>
  <si>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</si>
  <si>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</si>
  <si>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</si>
  <si>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</si>
  <si>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</si>
  <si>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</si>
  <si>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</si>
  <si>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</si>
  <si>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</si>
  <si>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</si>
  <si>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</si>
  <si>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</si>
  <si>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</si>
  <si>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</si>
  <si>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</si>
  <si>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</si>
  <si>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</si>
  <si>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</si>
  <si>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</si>
  <si>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</si>
  <si>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</si>
  <si>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</si>
  <si>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</si>
  <si>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</si>
  <si>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</si>
  <si>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</si>
  <si>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</si>
  <si>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</si>
  <si>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</si>
  <si>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</si>
  <si>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</si>
  <si>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</si>
  <si>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</si>
  <si>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</si>
  <si>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</si>
  <si>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</si>
  <si>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</si>
  <si>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</si>
  <si>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</si>
  <si>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</si>
  <si>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</si>
  <si>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</si>
  <si>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</si>
  <si>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</si>
  <si>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</si>
  <si>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</si>
  <si>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</si>
  <si>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</si>
  <si>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</si>
  <si>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</si>
  <si>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</si>
  <si>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</si>
  <si>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</si>
  <si>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</si>
  <si>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</si>
  <si>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</si>
  <si>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</si>
  <si>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</si>
  <si>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</si>
  <si>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</si>
  <si>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</si>
  <si>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</si>
  <si>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</si>
  <si>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</si>
  <si>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</si>
  <si>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</si>
  <si>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</si>
  <si>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</si>
  <si>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</si>
  <si>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</si>
  <si>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</si>
  <si>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</si>
  <si>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</si>
  <si>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</si>
  <si>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</si>
  <si>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</si>
  <si>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</si>
  <si>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</si>
  <si>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</si>
  <si>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</si>
  <si>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</si>
  <si>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</si>
  <si>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</si>
  <si>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</si>
  <si>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</si>
  <si>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</si>
  <si>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</si>
  <si>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</si>
  <si>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</si>
  <si>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</si>
  <si>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</si>
  <si>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</si>
  <si>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</si>
  <si>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</si>
  <si>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</si>
  <si>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</si>
  <si>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</si>
  <si>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</si>
  <si>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</si>
  <si>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</si>
  <si>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</si>
  <si>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</si>
  <si>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</si>
  <si>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</si>
  <si>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</si>
  <si>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</si>
  <si>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</si>
  <si>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</si>
  <si>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</si>
  <si>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</si>
  <si>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</si>
  <si>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</si>
  <si>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</si>
  <si>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</si>
  <si>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</si>
  <si>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</si>
  <si>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</si>
  <si>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</si>
  <si>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</si>
  <si>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</si>
  <si>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</si>
  <si>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</si>
  <si>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</si>
  <si>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</si>
  <si>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</si>
  <si>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</si>
  <si>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</si>
  <si>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</si>
  <si>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</si>
  <si>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</si>
  <si>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</si>
  <si>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</si>
  <si>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</si>
  <si>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</si>
  <si>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</si>
  <si>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</si>
  <si>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</si>
  <si>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</si>
  <si>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</si>
  <si>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</si>
  <si>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</si>
  <si>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</si>
  <si>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</si>
  <si>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</si>
  <si>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</si>
  <si>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</si>
  <si>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</si>
  <si>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</si>
  <si>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</si>
  <si>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</si>
  <si>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</si>
  <si>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</si>
  <si>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</si>
  <si>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</si>
  <si>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</si>
  <si>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</si>
  <si>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</si>
  <si>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</si>
  <si>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</si>
  <si>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</si>
  <si>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</si>
  <si>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</si>
  <si>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</si>
  <si>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</si>
  <si>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</si>
  <si>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</si>
  <si>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</si>
  <si>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</si>
  <si>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</si>
  <si>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</si>
  <si>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</si>
  <si>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</si>
  <si>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</si>
  <si>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</si>
  <si>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</si>
  <si>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</si>
  <si>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</si>
  <si>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</si>
  <si>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</si>
  <si>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</si>
  <si>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</si>
  <si>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</si>
  <si>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</si>
  <si>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</si>
  <si>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</si>
  <si>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</si>
  <si>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</si>
  <si>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</si>
  <si>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</si>
  <si>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</si>
  <si>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</si>
  <si>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</si>
  <si>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</si>
  <si>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</si>
  <si>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</si>
  <si>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</si>
  <si>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</si>
  <si>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</si>
  <si>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</si>
  <si>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</si>
  <si>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</si>
  <si>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</si>
  <si>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</si>
  <si>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</si>
  <si>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</si>
  <si>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</si>
  <si>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</si>
  <si>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</si>
  <si>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</si>
  <si>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</si>
  <si>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</si>
  <si>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</si>
  <si>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</si>
  <si>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</si>
  <si>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</si>
  <si>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</si>
  <si>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</si>
  <si>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</si>
  <si>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</si>
  <si>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</si>
  <si>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</si>
  <si>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</si>
  <si>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</si>
  <si>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</si>
  <si>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</si>
  <si>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</si>
  <si>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</si>
  <si>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</si>
  <si>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</si>
  <si>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</si>
  <si>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</si>
  <si>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</si>
  <si>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</si>
  <si>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</si>
  <si>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</si>
  <si>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</si>
  <si>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</si>
  <si>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</si>
  <si>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</si>
  <si>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</si>
  <si>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</si>
  <si>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</si>
  <si>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</si>
  <si>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</si>
  <si>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</si>
  <si>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</si>
  <si>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</si>
  <si>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</si>
  <si>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</si>
  <si>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</si>
  <si>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</si>
  <si>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</si>
  <si>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</si>
  <si>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</si>
  <si>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</si>
  <si>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</si>
  <si>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</si>
  <si>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</si>
  <si>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</si>
  <si>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</si>
  <si>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</si>
  <si>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</si>
  <si>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</si>
  <si>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</si>
  <si>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</si>
  <si>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</si>
  <si>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</si>
  <si>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</si>
  <si>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</si>
  <si>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</si>
  <si>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</si>
  <si>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</si>
  <si>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</si>
  <si>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</si>
  <si>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</si>
  <si>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</si>
  <si>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</si>
  <si>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</si>
  <si>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</si>
  <si>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</si>
  <si>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</si>
  <si>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</si>
  <si>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</si>
  <si>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</si>
  <si>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</si>
  <si>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</si>
  <si>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</si>
  <si>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</si>
  <si>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</si>
  <si>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</si>
  <si>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</si>
  <si>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</si>
  <si>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</si>
  <si>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</si>
  <si>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</si>
  <si>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</si>
  <si>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</si>
  <si>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</si>
  <si>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</si>
  <si>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</si>
  <si>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</si>
  <si>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</si>
  <si>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</si>
  <si>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</si>
  <si>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</si>
  <si>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</si>
  <si>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</si>
  <si>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</si>
  <si>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</si>
  <si>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</si>
  <si>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</si>
  <si>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</si>
  <si>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</si>
  <si>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</si>
  <si>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</si>
  <si>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</si>
  <si>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</si>
  <si>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</si>
  <si>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</si>
  <si>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</si>
  <si>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</si>
  <si>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</si>
  <si>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</si>
  <si>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</si>
  <si>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</si>
  <si>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</si>
  <si>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</si>
  <si>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</si>
  <si>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</si>
  <si>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</si>
  <si>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</si>
  <si>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</si>
  <si>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</si>
  <si>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</si>
  <si>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</si>
  <si>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</si>
  <si>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</si>
  <si>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</si>
  <si>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</si>
  <si>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</si>
  <si>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</si>
  <si>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</si>
  <si>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</si>
  <si>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</si>
  <si>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</si>
  <si>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</si>
  <si>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</si>
  <si>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</si>
  <si>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</si>
  <si>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</si>
  <si>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</si>
  <si>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</si>
  <si>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</si>
  <si>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</si>
  <si>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</si>
  <si>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</si>
  <si>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</si>
  <si>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</si>
  <si>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</si>
  <si>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</si>
  <si>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</si>
  <si>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</si>
  <si>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</si>
  <si>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</si>
  <si>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</si>
  <si>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</si>
  <si>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</si>
  <si>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</si>
  <si>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</si>
  <si>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</si>
  <si>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</si>
  <si>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</si>
  <si>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</si>
  <si>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</si>
  <si>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</si>
  <si>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</si>
  <si>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</si>
  <si>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</si>
  <si>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</si>
  <si>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</si>
  <si>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</si>
  <si>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</si>
  <si>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</si>
  <si>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</si>
  <si>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</si>
  <si>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</si>
  <si>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</si>
  <si>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</si>
  <si>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</si>
  <si>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</si>
  <si>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</si>
  <si>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</si>
  <si>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</si>
  <si>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</si>
  <si>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</si>
  <si>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</si>
  <si>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</si>
  <si>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</si>
  <si>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</si>
  <si>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</si>
  <si>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</si>
  <si>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</si>
  <si>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</si>
  <si>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</si>
  <si>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</si>
  <si>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</si>
  <si>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</si>
  <si>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</si>
  <si>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</si>
  <si>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</si>
  <si>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</si>
  <si>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</si>
  <si>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</si>
  <si>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</si>
  <si>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</si>
  <si>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</si>
  <si>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</si>
  <si>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</si>
  <si>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</si>
  <si>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</si>
  <si>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</si>
  <si>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</si>
  <si>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</si>
  <si>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</si>
  <si>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</si>
  <si>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</si>
  <si>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</si>
  <si>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</si>
  <si>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</si>
  <si>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</si>
  <si>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</si>
  <si>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</si>
  <si>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</si>
  <si>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</si>
  <si>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</si>
  <si>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</si>
  <si>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</si>
  <si>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</si>
  <si>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</si>
  <si>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</si>
  <si>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</si>
  <si>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</si>
  <si>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</si>
  <si>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</si>
  <si>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</si>
  <si>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</si>
  <si>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</si>
  <si>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</si>
  <si>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</si>
  <si>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</si>
  <si>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</si>
  <si>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</si>
  <si>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</si>
  <si>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</si>
  <si>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</si>
  <si>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</si>
  <si>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</si>
  <si>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</si>
  <si>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</si>
  <si>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</si>
  <si>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</si>
  <si>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</si>
  <si>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</si>
  <si>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</si>
  <si>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</si>
  <si>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</si>
  <si>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</si>
  <si>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</si>
  <si>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</si>
  <si>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</si>
  <si>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</si>
  <si>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</si>
  <si>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</si>
  <si>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</si>
  <si>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</si>
  <si>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</si>
  <si>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</si>
  <si>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</si>
  <si>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</si>
  <si>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</si>
  <si>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</si>
  <si>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</si>
  <si>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</si>
  <si>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</si>
  <si>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</si>
  <si>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</si>
  <si>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</si>
  <si>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</si>
  <si>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</si>
  <si>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</si>
  <si>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</si>
  <si>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</si>
  <si>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</si>
  <si>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</si>
  <si>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</si>
  <si>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</si>
  <si>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</si>
  <si>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</si>
  <si>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</si>
  <si>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</si>
  <si>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</si>
  <si>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</si>
  <si>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</si>
  <si>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</si>
  <si>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</si>
  <si>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</si>
  <si>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</si>
  <si>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</si>
  <si>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</si>
  <si>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</si>
  <si>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</si>
  <si>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</si>
  <si>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</si>
  <si>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</si>
  <si>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</si>
  <si>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</si>
  <si>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</si>
  <si>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</si>
  <si>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</si>
  <si>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</si>
  <si>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</si>
  <si>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</si>
  <si>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</si>
  <si>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</si>
  <si>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</si>
  <si>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</si>
  <si>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</si>
  <si>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</si>
  <si>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</si>
  <si>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</si>
  <si>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</si>
  <si>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</si>
  <si>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</si>
  <si>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</si>
  <si>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</si>
  <si>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</si>
  <si>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</si>
  <si>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</si>
  <si>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</si>
  <si>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</si>
  <si>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</si>
  <si>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</si>
  <si>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</si>
  <si>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</si>
  <si>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</si>
  <si>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</si>
  <si>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</si>
  <si>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</si>
  <si>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</si>
  <si>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</si>
  <si>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</si>
  <si>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</si>
  <si>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</si>
  <si>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</si>
  <si>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</si>
  <si>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</si>
  <si>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</si>
  <si>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</si>
  <si>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</si>
  <si>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</si>
  <si>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</si>
  <si>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</si>
  <si>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</si>
  <si>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</si>
  <si>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</si>
  <si>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</si>
  <si>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</si>
  <si>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</si>
  <si>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</si>
  <si>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</si>
  <si>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</si>
  <si>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</si>
  <si>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</si>
  <si>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</si>
  <si>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</si>
  <si>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</si>
  <si>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</si>
  <si>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</si>
  <si>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</si>
  <si>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</si>
  <si>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</si>
  <si>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</si>
  <si>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</si>
  <si>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</si>
  <si>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</si>
  <si>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</si>
  <si>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</si>
  <si>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</si>
  <si>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</si>
  <si>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</si>
  <si>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</si>
  <si>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</si>
  <si>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</si>
  <si>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</si>
  <si>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</si>
  <si>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</si>
  <si>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</si>
  <si>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</si>
  <si>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</si>
  <si>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</si>
  <si>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</si>
  <si>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</si>
  <si>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</si>
  <si>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</si>
  <si>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</si>
  <si>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</si>
  <si>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</si>
  <si>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</si>
  <si>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</si>
  <si>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</si>
  <si>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</si>
  <si>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</si>
  <si>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</si>
  <si>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</si>
  <si>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</si>
  <si>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</si>
  <si>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</si>
  <si>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</si>
  <si>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</si>
  <si>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</si>
  <si>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</si>
  <si>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</si>
  <si>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</si>
  <si>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</si>
  <si>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</si>
  <si>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</si>
  <si>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</si>
  <si>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</si>
  <si>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</si>
  <si>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</si>
  <si>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</si>
  <si>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</si>
  <si>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</si>
  <si>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</si>
  <si>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</si>
  <si>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</si>
  <si>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</si>
  <si>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</si>
  <si>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</si>
  <si>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</si>
  <si>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</si>
  <si>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</si>
  <si>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</si>
  <si>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</si>
  <si>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</si>
  <si>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</si>
  <si>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</si>
  <si>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</si>
  <si>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</si>
  <si>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</si>
  <si>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</si>
  <si>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</si>
  <si>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</si>
  <si>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</si>
  <si>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</si>
  <si>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</si>
  <si>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</si>
  <si>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</si>
  <si>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</si>
  <si>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</si>
  <si>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</si>
  <si>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</si>
  <si>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</si>
  <si>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</si>
  <si>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</si>
  <si>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</si>
  <si>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</si>
  <si>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</si>
  <si>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</si>
  <si>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</si>
  <si>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</si>
  <si>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</si>
  <si>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</si>
  <si>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</si>
  <si>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</si>
  <si>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</si>
  <si>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</si>
  <si>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</si>
  <si>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</si>
  <si>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</si>
  <si>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</si>
  <si>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</si>
  <si>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</si>
  <si>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</si>
  <si>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</si>
  <si>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</si>
  <si>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</si>
  <si>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</si>
  <si>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</si>
  <si>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</si>
  <si>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</si>
  <si>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</si>
  <si>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</si>
  <si>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</si>
  <si>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</si>
  <si>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</si>
  <si>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</si>
  <si>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</si>
  <si>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</si>
  <si>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</si>
  <si>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</si>
  <si>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</si>
  <si>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</si>
  <si>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</si>
  <si>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</si>
  <si>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</si>
  <si>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</si>
  <si>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</si>
  <si>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</si>
  <si>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</si>
  <si>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</si>
  <si>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</si>
  <si>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</si>
  <si>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</si>
  <si>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</si>
  <si>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</si>
  <si>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</si>
  <si>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</si>
  <si>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</si>
  <si>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</si>
  <si>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</si>
  <si>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</si>
  <si>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</si>
  <si>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</si>
  <si>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</si>
  <si>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</si>
  <si>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</si>
  <si>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</si>
  <si>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</si>
  <si>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</si>
  <si>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</si>
  <si>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</si>
  <si>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</si>
  <si>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</si>
  <si>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</si>
  <si>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</si>
  <si>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</si>
  <si>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</si>
  <si>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</si>
  <si>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</si>
  <si>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</si>
  <si>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</si>
  <si>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</si>
  <si>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</si>
  <si>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</si>
  <si>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</si>
  <si>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</si>
  <si>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</si>
  <si>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</si>
  <si>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</si>
  <si>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</si>
  <si>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</si>
  <si>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</si>
  <si>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</si>
  <si>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</si>
  <si>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</si>
  <si>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</si>
  <si>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</si>
  <si>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</si>
  <si>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</si>
  <si>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</si>
  <si>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</si>
  <si>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</si>
  <si>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</si>
  <si>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</si>
  <si>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</si>
  <si>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</si>
  <si>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</si>
  <si>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</si>
  <si>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</si>
  <si>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</si>
  <si>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</si>
  <si>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</si>
  <si>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</si>
  <si>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</si>
  <si>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</si>
  <si>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</si>
  <si>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</si>
  <si>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</si>
  <si>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</si>
  <si>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</si>
  <si>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</si>
  <si>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</si>
  <si>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</si>
  <si>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</si>
  <si>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</si>
  <si>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</si>
  <si>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</si>
  <si>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</si>
  <si>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</si>
  <si>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</si>
  <si>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</si>
  <si>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</si>
  <si>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</si>
  <si>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</si>
  <si>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</si>
  <si>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</si>
  <si>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</si>
  <si>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</si>
  <si>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</si>
  <si>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</si>
  <si>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</si>
  <si>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</si>
  <si>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</si>
  <si>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</si>
  <si>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</si>
  <si>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</si>
  <si>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</si>
  <si>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</si>
  <si>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</si>
  <si>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</si>
  <si>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</si>
  <si>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</si>
  <si>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</si>
  <si>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</si>
  <si>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</si>
  <si>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</si>
  <si>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</si>
  <si>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</si>
  <si>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</si>
  <si>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</si>
  <si>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</si>
  <si>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</si>
  <si>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</si>
  <si>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</si>
  <si>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</si>
  <si>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</si>
  <si>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</si>
  <si>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</si>
  <si>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</si>
  <si>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</si>
  <si>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</si>
  <si>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</si>
  <si>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</si>
  <si>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</si>
  <si>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</si>
  <si>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</si>
  <si>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</si>
  <si>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</si>
  <si>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</si>
  <si>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</si>
  <si>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</si>
  <si>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</si>
  <si>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</si>
  <si>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</si>
  <si>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</si>
  <si>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</si>
  <si>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</si>
  <si>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</si>
  <si>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</si>
  <si>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</si>
  <si>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</si>
  <si>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</si>
  <si>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</si>
  <si>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</si>
  <si>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</si>
  <si>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</si>
  <si>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</si>
  <si>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</si>
  <si>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</si>
  <si>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</si>
  <si>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</si>
  <si>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</si>
  <si>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</si>
  <si>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</si>
  <si>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</si>
  <si>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</si>
  <si>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</si>
  <si>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</si>
  <si>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</si>
  <si>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</si>
  <si>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</si>
  <si>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</si>
  <si>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</si>
  <si>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</si>
  <si>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</si>
  <si>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</si>
  <si>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</si>
  <si>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</si>
  <si>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</si>
  <si>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</si>
  <si>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</si>
  <si>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</si>
  <si>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</si>
  <si>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</si>
  <si>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</si>
  <si>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</si>
  <si>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</si>
  <si>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</si>
  <si>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</si>
  <si>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</si>
  <si>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</si>
  <si>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</si>
  <si>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</si>
  <si>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</si>
  <si>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</si>
  <si>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</si>
  <si>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</si>
  <si>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</si>
  <si>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</si>
  <si>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</si>
  <si>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</si>
  <si>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</si>
  <si>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</si>
  <si>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</si>
  <si>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</si>
  <si>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</si>
  <si>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</si>
  <si>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</si>
  <si>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</si>
  <si>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</si>
  <si>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</si>
  <si>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</si>
  <si>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</si>
  <si>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</si>
  <si>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</si>
  <si>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</si>
  <si>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</si>
  <si>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</si>
  <si>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</si>
  <si>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</si>
  <si>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</si>
  <si>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</si>
  <si>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</si>
  <si>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</si>
  <si>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</si>
  <si>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</si>
  <si>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</si>
  <si>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</si>
  <si>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</si>
  <si>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</si>
  <si>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</si>
  <si>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</si>
  <si>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</si>
  <si>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</si>
  <si>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</si>
  <si>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</si>
  <si>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</si>
  <si>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</si>
  <si>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</si>
  <si>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</si>
  <si>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</si>
  <si>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</si>
  <si>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</si>
  <si>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</si>
  <si>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</si>
  <si>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</si>
  <si>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</si>
  <si>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</si>
  <si>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</si>
  <si>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</si>
  <si>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</si>
  <si>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</si>
  <si>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</si>
  <si>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</si>
  <si>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</si>
  <si>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</si>
  <si>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</si>
  <si>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</si>
  <si>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</si>
  <si>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</si>
  <si>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</si>
  <si>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</si>
  <si>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</si>
  <si>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</si>
  <si>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</si>
  <si>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</si>
  <si>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</si>
  <si>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</si>
  <si>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</si>
  <si>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</si>
  <si>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</si>
  <si>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</si>
  <si>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</si>
  <si>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</si>
  <si>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</si>
  <si>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</si>
  <si>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</si>
  <si>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</si>
  <si>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</si>
  <si>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</si>
  <si>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</si>
  <si>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</si>
  <si>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</si>
  <si>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</si>
  <si>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</si>
  <si>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</si>
  <si>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</si>
  <si>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</si>
  <si>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</si>
  <si>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</si>
  <si>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</si>
  <si>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</si>
  <si>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</si>
  <si>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</si>
  <si>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</si>
  <si>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</si>
  <si>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</si>
  <si>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</si>
  <si>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</si>
  <si>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</si>
  <si>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</si>
  <si>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</si>
  <si>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</si>
  <si>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</si>
  <si>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</si>
  <si>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</si>
  <si>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</si>
  <si>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</si>
  <si>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</si>
  <si>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</si>
  <si>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</si>
  <si>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</si>
  <si>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</si>
  <si>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</si>
  <si>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</si>
  <si>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</si>
  <si>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</si>
  <si>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</si>
  <si>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</si>
  <si>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</si>
  <si>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</si>
  <si>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</si>
  <si>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</si>
  <si>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</si>
  <si>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</si>
  <si>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</si>
  <si>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</si>
  <si>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</si>
  <si>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</si>
  <si>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</si>
  <si>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</si>
  <si>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</si>
  <si>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</si>
  <si>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</si>
  <si>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</si>
  <si>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</si>
  <si>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</si>
  <si>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</si>
  <si>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</si>
  <si>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</si>
  <si>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</si>
  <si>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</si>
  <si>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</si>
  <si>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</si>
  <si>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</si>
  <si>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</si>
  <si>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</si>
  <si>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</si>
  <si>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</si>
  <si>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</si>
  <si>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</si>
  <si>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</si>
  <si>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</si>
  <si>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</si>
  <si>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</si>
  <si>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</si>
  <si>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</si>
  <si>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</si>
  <si>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</si>
  <si>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</si>
  <si>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</si>
  <si>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</si>
  <si>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</si>
  <si>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</si>
  <si>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</si>
  <si>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</si>
  <si>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</si>
  <si>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</si>
  <si>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</si>
  <si>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</si>
  <si>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</si>
  <si>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</si>
  <si>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</si>
  <si>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</si>
  <si>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</si>
  <si>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</si>
  <si>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</si>
  <si>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</si>
  <si>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</si>
  <si>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</si>
  <si>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</si>
  <si>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</si>
  <si>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</si>
  <si>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</si>
  <si>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</si>
  <si>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</si>
  <si>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</si>
  <si>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</si>
  <si>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</si>
  <si>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</si>
  <si>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</si>
  <si>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</si>
  <si>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</si>
  <si>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</si>
  <si>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</si>
  <si>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</si>
  <si>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</si>
  <si>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</si>
  <si>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</si>
  <si>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</si>
  <si>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</si>
  <si>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</si>
  <si>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</si>
  <si>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</si>
  <si>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</si>
  <si>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</si>
  <si>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</si>
  <si>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</si>
  <si>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</si>
  <si>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</si>
  <si>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</si>
  <si>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</si>
  <si>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</si>
  <si>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</si>
  <si>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</si>
  <si>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</si>
  <si>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</si>
  <si>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</si>
  <si>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</si>
  <si>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</si>
  <si>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</si>
  <si>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</si>
  <si>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</si>
  <si>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</si>
  <si>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</si>
  <si>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</si>
  <si>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</si>
  <si>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</si>
  <si>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</si>
  <si>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</si>
  <si>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</si>
  <si>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</si>
  <si>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</si>
  <si>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</si>
  <si>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</si>
  <si>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</si>
  <si>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</si>
  <si>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</si>
  <si>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</si>
  <si>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</si>
  <si>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</si>
  <si>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</si>
  <si>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</si>
  <si>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</si>
  <si>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</si>
  <si>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</si>
  <si>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</si>
  <si>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</si>
  <si>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</si>
  <si>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</si>
  <si>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</si>
  <si>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</si>
  <si>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</si>
  <si>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</si>
  <si>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</si>
  <si>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</si>
  <si>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</si>
  <si>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</si>
  <si>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</si>
  <si>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</si>
  <si>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</si>
  <si>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</si>
  <si>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</si>
  <si>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</si>
  <si>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</si>
  <si>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</si>
  <si>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</si>
  <si>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</si>
  <si>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</si>
  <si>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</si>
  <si>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</si>
  <si>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</si>
  <si>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</si>
  <si>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</si>
  <si>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</si>
  <si>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</si>
  <si>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</si>
  <si>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</si>
  <si>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</si>
  <si>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</si>
  <si>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</si>
  <si>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</si>
  <si>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</si>
  <si>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</si>
  <si>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</si>
  <si>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</si>
  <si>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</si>
  <si>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</si>
  <si>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</si>
  <si>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</si>
  <si>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</si>
  <si>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</si>
  <si>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</si>
  <si>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</si>
  <si>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</si>
  <si>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</si>
  <si>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</si>
  <si>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</si>
  <si>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</si>
  <si>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</si>
  <si>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</si>
  <si>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</si>
  <si>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</si>
  <si>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</si>
  <si>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</si>
  <si>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</si>
  <si>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</si>
  <si>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</si>
  <si>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</si>
  <si>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</si>
  <si>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</si>
  <si>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</si>
  <si>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</si>
  <si>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</si>
  <si>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</si>
  <si>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</si>
  <si>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</si>
  <si>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</si>
  <si>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</si>
  <si>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</si>
  <si>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</si>
  <si>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</si>
  <si>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</si>
  <si>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</si>
  <si>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</si>
  <si>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</si>
  <si>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</si>
  <si>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</si>
  <si>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</si>
  <si>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</si>
  <si>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</si>
  <si>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</si>
  <si>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</si>
  <si>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</si>
  <si>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</si>
  <si>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</si>
  <si>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</si>
  <si>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</si>
  <si>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</si>
  <si>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</si>
  <si>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</si>
  <si>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</si>
  <si>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</si>
  <si>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</si>
  <si>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</si>
  <si>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</si>
  <si>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</si>
  <si>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</si>
  <si>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</si>
  <si>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</si>
  <si>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</si>
  <si>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</si>
  <si>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</si>
  <si>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</si>
  <si>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</si>
  <si>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</si>
  <si>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</si>
  <si>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</si>
  <si>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</si>
  <si>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</si>
  <si>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</si>
  <si>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</si>
  <si>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</si>
  <si>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</si>
  <si>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</si>
  <si>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</si>
  <si>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</si>
  <si>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</si>
  <si>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</si>
  <si>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</si>
  <si>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</si>
  <si>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</si>
  <si>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</si>
  <si>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</si>
  <si>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</si>
  <si>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</si>
  <si>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</si>
  <si>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</si>
  <si>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</si>
  <si>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</si>
  <si>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</si>
  <si>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</si>
  <si>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</si>
  <si>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</si>
  <si>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</si>
  <si>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</si>
  <si>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</si>
  <si>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</si>
  <si>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</si>
  <si>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</si>
  <si>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</si>
  <si>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</si>
  <si>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</si>
  <si>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</si>
  <si>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</si>
  <si>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</si>
  <si>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</si>
  <si>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</si>
  <si>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</si>
  <si>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</si>
  <si>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</si>
  <si>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</si>
  <si>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</si>
  <si>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</si>
  <si>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</si>
  <si>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</si>
  <si>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</si>
  <si>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</si>
  <si>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</si>
  <si>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</si>
  <si>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</si>
  <si>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</si>
  <si>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</si>
  <si>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</si>
  <si>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</si>
  <si>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</si>
  <si>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</si>
  <si>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</si>
  <si>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</si>
  <si>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</si>
  <si>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</si>
  <si>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</si>
  <si>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</si>
  <si>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</si>
  <si>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</si>
  <si>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</si>
  <si>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</si>
  <si>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</si>
  <si>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</si>
  <si>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</si>
  <si>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</si>
  <si>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</si>
  <si>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</si>
  <si>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</si>
  <si>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</si>
  <si>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</si>
  <si>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</si>
  <si>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</si>
  <si>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</si>
  <si>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</si>
  <si>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</si>
  <si>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</si>
  <si>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</si>
  <si>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</si>
  <si>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</si>
  <si>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</si>
  <si>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</si>
  <si>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</si>
  <si>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</si>
  <si>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</si>
  <si>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</si>
  <si>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</si>
  <si>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</si>
  <si>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</si>
  <si>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</si>
  <si>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</si>
  <si>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</si>
  <si>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</si>
  <si>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</si>
  <si>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</si>
  <si>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</si>
  <si>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</si>
  <si>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</si>
  <si>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</si>
  <si>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</si>
  <si>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</si>
  <si>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</si>
  <si>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</si>
  <si>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</si>
  <si>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</si>
  <si>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</si>
  <si>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</si>
  <si>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</si>
  <si>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</si>
  <si>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</si>
  <si>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</si>
  <si>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</si>
  <si>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</si>
  <si>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</si>
  <si>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</si>
  <si>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</si>
  <si>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</si>
  <si>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</si>
  <si>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</si>
  <si>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</si>
  <si>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</si>
  <si>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</si>
  <si>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</si>
  <si>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</si>
  <si>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</si>
  <si>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</si>
  <si>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</si>
  <si>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</si>
  <si>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</si>
  <si>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</si>
  <si>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</si>
  <si>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</si>
  <si>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</si>
  <si>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</si>
  <si>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</si>
  <si>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</si>
  <si>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</si>
  <si>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</si>
  <si>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</si>
  <si>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</si>
  <si>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</si>
  <si>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</si>
  <si>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</si>
  <si>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</si>
  <si>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</si>
  <si>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</si>
  <si>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</si>
  <si>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</si>
  <si>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</si>
  <si>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</si>
  <si>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</si>
  <si>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</si>
  <si>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</si>
  <si>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</si>
  <si>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</si>
  <si>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</si>
  <si>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</si>
  <si>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</si>
  <si>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</si>
  <si>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</si>
  <si>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</si>
  <si>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</si>
  <si>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</si>
  <si>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</si>
  <si>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</si>
  <si>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</si>
  <si>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</si>
  <si>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</si>
  <si>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</si>
  <si>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</si>
  <si>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</si>
  <si>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</si>
  <si>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</si>
  <si>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</si>
  <si>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</si>
  <si>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</si>
  <si>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</si>
  <si>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</si>
  <si>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</si>
  <si>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</si>
  <si>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</si>
  <si>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</si>
  <si>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</si>
  <si>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</si>
  <si>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</si>
  <si>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</si>
  <si>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</si>
  <si>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</si>
  <si>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</si>
  <si>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</si>
  <si>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</si>
  <si>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</si>
  <si>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</si>
  <si>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</si>
  <si>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</si>
  <si>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</si>
  <si>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</si>
  <si>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</si>
  <si>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</si>
  <si>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</si>
  <si>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</si>
  <si>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</si>
  <si>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</si>
  <si>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</si>
  <si>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</si>
  <si>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</si>
  <si>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</si>
  <si>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</si>
  <si>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</si>
  <si>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</si>
  <si>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</si>
  <si>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</si>
  <si>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</si>
  <si>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</si>
  <si>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</si>
  <si>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</si>
  <si>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</si>
  <si>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</si>
  <si>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</si>
  <si>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</si>
  <si>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</si>
  <si>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</si>
  <si>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</si>
  <si>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</si>
  <si>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</si>
  <si>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</si>
  <si>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</si>
  <si>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</si>
  <si>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</si>
  <si>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</si>
  <si>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</si>
  <si>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</si>
  <si>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</si>
  <si>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</si>
  <si>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</si>
  <si>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</si>
  <si>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</si>
  <si>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</si>
  <si>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</si>
  <si>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</si>
  <si>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</si>
  <si>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</si>
  <si>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</si>
  <si>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</si>
  <si>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</si>
  <si>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</si>
  <si>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</si>
  <si>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</si>
  <si>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</si>
  <si>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</si>
  <si>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</si>
  <si>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</si>
  <si>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</si>
  <si>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</si>
  <si>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</si>
  <si>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</si>
  <si>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</si>
  <si>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</si>
  <si>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</si>
  <si>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</si>
  <si>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</si>
  <si>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</si>
  <si>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</si>
  <si>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</si>
  <si>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</si>
  <si>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</si>
  <si>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</si>
  <si>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</si>
  <si>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</si>
  <si>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</si>
  <si>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</si>
  <si>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</si>
  <si>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</si>
  <si>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</si>
  <si>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</si>
  <si>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</si>
  <si>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</si>
  <si>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</si>
  <si>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</si>
  <si>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</si>
  <si>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</si>
  <si>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</si>
  <si>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</si>
  <si>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</si>
  <si>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</si>
  <si>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</si>
  <si>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</si>
  <si>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</si>
  <si>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</si>
  <si>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</si>
  <si>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</si>
  <si>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</si>
  <si>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</si>
  <si>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</si>
  <si>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</si>
  <si>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</si>
  <si>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</si>
  <si>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</si>
  <si>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</si>
  <si>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</si>
  <si>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</si>
  <si>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</si>
  <si>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</si>
  <si>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</si>
  <si>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</si>
  <si>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</si>
  <si>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</si>
  <si>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</si>
  <si>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</si>
  <si>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</si>
  <si>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</si>
  <si>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</si>
  <si>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</si>
  <si>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</si>
  <si>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</si>
  <si>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</si>
  <si>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</si>
  <si>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</si>
  <si>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</si>
  <si>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</si>
  <si>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</si>
  <si>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</si>
  <si>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</si>
  <si>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</si>
  <si>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</si>
  <si>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</si>
  <si>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</si>
  <si>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</si>
  <si>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</si>
  <si>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</si>
  <si>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</si>
  <si>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</si>
  <si>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</si>
  <si>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</si>
  <si>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</si>
  <si>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</si>
  <si>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</si>
  <si>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</si>
  <si>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</si>
  <si>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</si>
  <si>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</si>
  <si>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</si>
  <si>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</si>
  <si>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</si>
  <si>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</si>
  <si>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</si>
  <si>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</si>
  <si>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</si>
  <si>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</si>
  <si>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</si>
  <si>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</si>
  <si>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</si>
  <si>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</si>
  <si>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</si>
  <si>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</si>
  <si>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</si>
  <si>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</si>
  <si>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</si>
  <si>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</si>
  <si>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</si>
  <si>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</si>
  <si>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</si>
  <si>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</si>
  <si>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</si>
  <si>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</si>
  <si>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</si>
  <si>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</si>
  <si>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</si>
  <si>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</si>
  <si>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</si>
  <si>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</si>
  <si>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</si>
  <si>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</si>
  <si>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</si>
  <si>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</si>
  <si>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</si>
  <si>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</si>
  <si>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</si>
  <si>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</si>
  <si>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</si>
  <si>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</si>
  <si>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</si>
  <si>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</si>
  <si>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</si>
  <si>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</si>
  <si>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</si>
  <si>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</si>
  <si>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</si>
  <si>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</si>
  <si>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</si>
  <si>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</si>
  <si>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</si>
  <si>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</si>
  <si>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</si>
  <si>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</si>
  <si>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</si>
  <si>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</si>
  <si>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</si>
  <si>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</si>
  <si>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</si>
  <si>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</si>
  <si>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</si>
  <si>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</si>
  <si>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</si>
  <si>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</si>
  <si>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</si>
  <si>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</si>
  <si>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</si>
  <si>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</si>
  <si>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</si>
  <si>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</si>
  <si>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</si>
  <si>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</si>
  <si>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</si>
  <si>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</si>
  <si>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</si>
  <si>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</si>
  <si>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</si>
  <si>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</si>
  <si>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</si>
  <si>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</si>
  <si>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</si>
  <si>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</si>
  <si>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</si>
  <si>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</si>
  <si>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</si>
  <si>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</si>
  <si>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</si>
  <si>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</si>
  <si>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</si>
  <si>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</si>
  <si>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</si>
  <si>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</si>
  <si>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</si>
  <si>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</si>
  <si>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</si>
  <si>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</si>
  <si>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</si>
  <si>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</si>
  <si>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</si>
  <si>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</si>
  <si>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</si>
  <si>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</si>
  <si>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</si>
  <si>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</si>
  <si>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</si>
  <si>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</si>
  <si>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</si>
  <si>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</si>
  <si>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</si>
  <si>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</si>
  <si>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</si>
  <si>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</si>
  <si>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</si>
  <si>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</si>
  <si>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</si>
  <si>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</si>
  <si>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</si>
  <si>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</si>
  <si>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</si>
  <si>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</si>
  <si>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</si>
  <si>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</si>
  <si>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</si>
  <si>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</si>
  <si>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</si>
  <si>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</si>
  <si>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</si>
  <si>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</si>
  <si>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</si>
  <si>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</si>
  <si>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</si>
  <si>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</si>
  <si>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</si>
  <si>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</si>
  <si>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</si>
  <si>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</si>
  <si>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</si>
  <si>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</si>
  <si>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</si>
  <si>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</si>
  <si>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</si>
  <si>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</si>
  <si>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</si>
  <si>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</si>
  <si>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</si>
  <si>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</si>
  <si>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</si>
  <si>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</si>
  <si>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</si>
  <si>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</si>
  <si>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</si>
  <si>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</si>
  <si>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</si>
  <si>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</si>
  <si>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</si>
  <si>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</si>
  <si>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</si>
  <si>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</si>
  <si>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</si>
  <si>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</si>
  <si>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</si>
  <si>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</si>
  <si>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</si>
  <si>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</si>
  <si>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</si>
  <si>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</si>
  <si>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</si>
  <si>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</si>
  <si>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</si>
  <si>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</si>
  <si>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</si>
  <si>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</si>
  <si>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</si>
  <si>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</si>
  <si>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</si>
  <si>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</si>
  <si>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</si>
  <si>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</si>
  <si>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</si>
  <si>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</si>
  <si>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</si>
  <si>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</si>
  <si>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</si>
  <si>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</si>
  <si>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</si>
  <si>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</si>
  <si>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</si>
  <si>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</si>
  <si>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</si>
  <si>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</si>
  <si>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</si>
  <si>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</si>
  <si>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</si>
  <si>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</si>
  <si>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</si>
  <si>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</si>
  <si>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</si>
  <si>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</si>
  <si>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</si>
  <si>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</si>
  <si>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</si>
  <si>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</si>
  <si>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</si>
  <si>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</si>
  <si>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</si>
  <si>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</si>
  <si>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</si>
  <si>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</si>
  <si>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</si>
  <si>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</si>
  <si>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</si>
  <si>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</si>
  <si>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</si>
  <si>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</si>
  <si>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</si>
  <si>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</si>
  <si>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</si>
  <si>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</si>
  <si>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</si>
  <si>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</si>
  <si>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</si>
  <si>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</si>
  <si>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</si>
  <si>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</si>
  <si>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</si>
  <si>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</si>
  <si>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</si>
  <si>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</si>
  <si>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</si>
  <si>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</si>
  <si>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</si>
  <si>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</si>
  <si>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</si>
  <si>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</si>
  <si>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</si>
  <si>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</si>
  <si>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</si>
  <si>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</si>
  <si>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</si>
  <si>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</si>
  <si>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</si>
  <si>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</si>
  <si>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</si>
  <si>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</si>
  <si>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</si>
  <si>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</si>
  <si>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</si>
  <si>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</si>
  <si>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</si>
  <si>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</si>
  <si>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</si>
  <si>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</si>
  <si>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</si>
  <si>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</si>
  <si>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</si>
  <si>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</si>
  <si>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</si>
  <si>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</si>
  <si>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</si>
  <si>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</si>
  <si>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</si>
  <si>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</si>
  <si>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</si>
  <si>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</si>
  <si>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</si>
  <si>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</si>
  <si>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</si>
  <si>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</si>
  <si>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</si>
  <si>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</si>
  <si>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</si>
  <si>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</si>
  <si>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</si>
  <si>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</si>
  <si>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</si>
  <si>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</si>
  <si>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</si>
  <si>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</si>
  <si>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</si>
  <si>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</si>
  <si>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</si>
  <si>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</si>
  <si>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</si>
  <si>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</si>
  <si>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</si>
  <si>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</si>
  <si>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</si>
  <si>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</si>
  <si>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</si>
  <si>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</si>
  <si>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</si>
  <si>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</si>
  <si>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</si>
  <si>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</si>
  <si>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</si>
  <si>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</si>
  <si>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</si>
  <si>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</si>
  <si>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</si>
  <si>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</si>
  <si>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</si>
  <si>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</si>
  <si>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</si>
  <si>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</si>
  <si>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</si>
  <si>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</si>
  <si>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</si>
  <si>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</si>
  <si>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</si>
  <si>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</si>
  <si>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</si>
  <si>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</si>
  <si>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</si>
  <si>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</si>
  <si>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</si>
  <si>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</si>
  <si>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</si>
  <si>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</si>
  <si>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</si>
  <si>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</si>
  <si>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</si>
  <si>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</si>
  <si>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</si>
  <si>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</si>
  <si>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</si>
  <si>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</si>
  <si>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</si>
  <si>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</si>
  <si>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</si>
  <si>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</si>
  <si>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</si>
  <si>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</si>
  <si>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</si>
  <si>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</si>
  <si>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</si>
  <si>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</si>
  <si>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</si>
  <si>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</si>
  <si>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</si>
  <si>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</si>
  <si>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</si>
  <si>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</si>
  <si>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</si>
  <si>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</si>
  <si>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</si>
  <si>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</si>
  <si>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</si>
  <si>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</si>
  <si>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</si>
  <si>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</si>
  <si>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</si>
  <si>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</si>
  <si>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</si>
  <si>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</si>
  <si>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</si>
  <si>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</si>
  <si>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</si>
  <si>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</si>
  <si>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</si>
  <si>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</si>
  <si>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</si>
  <si>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</si>
  <si>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</si>
  <si>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</si>
  <si>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</si>
  <si>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</si>
  <si>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</si>
  <si>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</si>
  <si>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</si>
  <si>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</si>
  <si>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</si>
  <si>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</si>
  <si>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</si>
  <si>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</si>
  <si>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</si>
  <si>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</si>
  <si>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</si>
  <si>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</si>
  <si>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</si>
  <si>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</si>
  <si>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</si>
  <si>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</si>
  <si>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</si>
  <si>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</si>
  <si>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</si>
  <si>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</si>
  <si>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</si>
  <si>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</si>
  <si>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</si>
  <si>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</si>
  <si>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</si>
  <si>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</si>
  <si>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</si>
  <si>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</si>
  <si>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</si>
  <si>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</si>
  <si>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</si>
  <si>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</si>
  <si>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</si>
  <si>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</si>
  <si>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</si>
  <si>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</si>
  <si>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</si>
  <si>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</si>
  <si>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</si>
  <si>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</si>
  <si>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</si>
  <si>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</si>
  <si>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</si>
  <si>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</si>
  <si>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</si>
  <si>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</si>
  <si>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</si>
  <si>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</si>
  <si>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</si>
  <si>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</si>
  <si>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</si>
  <si>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</si>
  <si>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</si>
  <si>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</si>
  <si>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</si>
  <si>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</si>
  <si>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</si>
  <si>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</si>
  <si>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</si>
  <si>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</si>
  <si>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</si>
  <si>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</si>
  <si>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</si>
  <si>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</si>
  <si>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</si>
  <si>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</si>
  <si>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</si>
  <si>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</si>
  <si>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</si>
  <si>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</si>
  <si>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</si>
  <si>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</si>
  <si>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</si>
  <si>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</si>
  <si>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</si>
  <si>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</si>
  <si>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</si>
  <si>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</si>
  <si>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</si>
  <si>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</si>
  <si>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</si>
  <si>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</si>
  <si>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</si>
  <si>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</si>
  <si>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</si>
  <si>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</si>
  <si>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</si>
  <si>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</si>
  <si>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</si>
  <si>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</si>
  <si>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</si>
  <si>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</si>
  <si>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</si>
  <si>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</si>
  <si>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</si>
  <si>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</si>
  <si>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</si>
  <si>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</si>
  <si>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</si>
  <si>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</si>
  <si>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</si>
  <si>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</si>
  <si>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</si>
  <si>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</si>
  <si>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</si>
  <si>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</si>
  <si>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</si>
  <si>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</si>
  <si>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</si>
  <si>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</si>
  <si>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</si>
  <si>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</si>
  <si>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</si>
  <si>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</si>
  <si>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</si>
  <si>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</si>
  <si>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</si>
  <si>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</si>
  <si>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</si>
  <si>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</si>
  <si>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</si>
  <si>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</si>
  <si>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</si>
  <si>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</si>
  <si>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</si>
  <si>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</si>
  <si>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</si>
  <si>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</si>
  <si>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</si>
  <si>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</si>
  <si>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</si>
  <si>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</si>
  <si>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</si>
  <si>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</si>
  <si>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</si>
  <si>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</si>
  <si>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</si>
  <si>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</si>
  <si>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</si>
  <si>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</si>
  <si>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</si>
  <si>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</si>
  <si>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</si>
  <si>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</si>
  <si>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</si>
  <si>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</si>
  <si>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</si>
  <si>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</si>
  <si>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</si>
  <si>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</si>
  <si>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</si>
  <si>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</si>
  <si>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</si>
  <si>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</si>
  <si>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</si>
  <si>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</si>
  <si>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</si>
  <si>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</si>
  <si>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</si>
  <si>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</si>
  <si>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</si>
  <si>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</si>
  <si>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</si>
  <si>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</si>
  <si>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</si>
  <si>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</si>
  <si>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</si>
  <si>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</si>
  <si>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</si>
  <si>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</si>
  <si>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</si>
  <si>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</si>
  <si>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</si>
  <si>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</si>
  <si>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</si>
  <si>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</si>
  <si>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</si>
  <si>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</si>
  <si>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</si>
  <si>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</si>
  <si>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</si>
  <si>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</si>
  <si>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</si>
  <si>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</si>
  <si>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</si>
  <si>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</si>
  <si>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</si>
  <si>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</si>
  <si>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</si>
  <si>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</si>
  <si>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</si>
  <si>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</si>
  <si>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</si>
  <si>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</si>
  <si>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</si>
  <si>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</si>
  <si>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</si>
  <si>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</si>
  <si>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</si>
  <si>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</si>
  <si>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</si>
  <si>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</si>
  <si>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</si>
  <si>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</si>
  <si>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</si>
  <si>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</si>
  <si>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</si>
  <si>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</si>
  <si>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</si>
  <si>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</si>
  <si>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</si>
  <si>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</si>
  <si>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</si>
  <si>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</si>
  <si>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</si>
  <si>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</si>
  <si>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</si>
  <si>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</si>
  <si>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</si>
  <si>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</si>
  <si>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</si>
  <si>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</si>
  <si>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</si>
  <si>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</si>
  <si>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</si>
  <si>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</si>
  <si>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</si>
  <si>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</si>
  <si>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</si>
  <si>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</si>
  <si>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</si>
  <si>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</si>
  <si>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</si>
  <si>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</si>
  <si>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</si>
  <si>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</si>
  <si>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</si>
  <si>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</si>
  <si>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</si>
  <si>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</si>
  <si>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</si>
  <si>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</si>
  <si>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</si>
  <si>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</si>
  <si>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</si>
  <si>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</si>
  <si>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</si>
  <si>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</si>
  <si>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</si>
  <si>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</si>
  <si>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</si>
  <si>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</si>
  <si>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</si>
  <si>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</si>
  <si>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</si>
  <si>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</si>
  <si>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</si>
  <si>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</si>
  <si>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</si>
  <si>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</si>
  <si>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</si>
  <si>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</si>
  <si>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</si>
  <si>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</si>
  <si>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</si>
  <si>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</si>
  <si>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</si>
  <si>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</si>
  <si>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</si>
  <si>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</si>
  <si>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</si>
  <si>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</si>
  <si>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</si>
  <si>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</si>
  <si>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</si>
  <si>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</si>
  <si>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</si>
  <si>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</si>
  <si>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</si>
  <si>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</si>
  <si>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</si>
  <si>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</si>
  <si>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</si>
  <si>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</si>
  <si>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</si>
  <si>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</si>
  <si>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</si>
  <si>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</si>
  <si>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</si>
  <si>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</si>
  <si>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</si>
  <si>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</si>
  <si>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</si>
  <si>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</si>
  <si>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</si>
  <si>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</si>
  <si>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</si>
  <si>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</si>
  <si>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</si>
  <si>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</si>
  <si>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</si>
  <si>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</si>
  <si>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</si>
  <si>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</si>
  <si>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</si>
  <si>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</si>
  <si>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</si>
  <si>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</si>
  <si>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</si>
  <si>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</si>
  <si>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</si>
  <si>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</si>
  <si>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</si>
  <si>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</si>
  <si>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</si>
  <si>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</si>
  <si>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</si>
  <si>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</si>
  <si>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</si>
  <si>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</si>
  <si>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</si>
  <si>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</si>
  <si>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</si>
  <si>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</si>
  <si>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</si>
  <si>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</si>
  <si>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</si>
  <si>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</si>
  <si>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</si>
  <si>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</si>
  <si>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</si>
  <si>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</si>
  <si>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</si>
  <si>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</si>
  <si>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</si>
  <si>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</si>
  <si>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</si>
  <si>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</si>
  <si>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</si>
  <si>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</si>
  <si>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</si>
  <si>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</si>
  <si>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</si>
  <si>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</si>
  <si>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</si>
  <si>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</si>
  <si>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</si>
  <si>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</si>
  <si>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</si>
  <si>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</si>
  <si>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</si>
  <si>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</si>
  <si>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</si>
  <si>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</si>
  <si>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</si>
  <si>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</si>
  <si>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</si>
  <si>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</si>
  <si>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</si>
  <si>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</si>
  <si>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</si>
  <si>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</si>
  <si>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</si>
  <si>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</si>
  <si>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</si>
  <si>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</si>
  <si>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</si>
  <si>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</si>
  <si>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</si>
  <si>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</si>
  <si>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</si>
  <si>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</si>
  <si>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</si>
  <si>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</si>
  <si>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</si>
  <si>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</si>
  <si>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</si>
  <si>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</si>
  <si>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</si>
  <si>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</si>
  <si>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</si>
  <si>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</si>
  <si>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</si>
  <si>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</si>
  <si>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</si>
  <si>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</si>
  <si>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</si>
  <si>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</si>
  <si>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</si>
  <si>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</si>
  <si>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</si>
  <si>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</si>
  <si>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</si>
  <si>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</si>
  <si>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</si>
  <si>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</si>
  <si>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</si>
  <si>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</si>
  <si>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</si>
  <si>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</si>
  <si>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</si>
  <si>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</si>
  <si>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</si>
  <si>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</si>
  <si>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</si>
  <si>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</si>
  <si>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</si>
  <si>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</si>
  <si>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</si>
  <si>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</si>
  <si>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</si>
  <si>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</si>
  <si>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</si>
  <si>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</si>
  <si>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</si>
  <si>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</si>
  <si>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</si>
  <si>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</si>
  <si>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</si>
  <si>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</si>
  <si>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</si>
  <si>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</si>
  <si>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</si>
  <si>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</si>
  <si>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</si>
  <si>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</si>
  <si>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</si>
  <si>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</si>
  <si>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</si>
  <si>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</si>
  <si>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</si>
  <si>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</si>
  <si>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</si>
  <si>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</si>
  <si>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</si>
  <si>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</si>
  <si>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</si>
  <si>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</si>
  <si>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</si>
  <si>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</si>
  <si>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</si>
  <si>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</si>
  <si>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</si>
  <si>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</si>
  <si>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</si>
  <si>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</si>
  <si>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</si>
  <si>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</si>
  <si>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</si>
  <si>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</si>
  <si>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</si>
  <si>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</si>
  <si>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</si>
  <si>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</si>
  <si>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</si>
  <si>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</si>
  <si>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</si>
  <si>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</si>
  <si>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</si>
  <si>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</si>
  <si>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</si>
  <si>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</si>
  <si>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</si>
  <si>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</si>
  <si>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</si>
  <si>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</si>
  <si>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</si>
  <si>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</si>
  <si>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</si>
  <si>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</si>
  <si>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</si>
  <si>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</si>
  <si>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</si>
  <si>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</si>
  <si>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</si>
  <si>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</si>
  <si>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</si>
  <si>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</si>
  <si>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</si>
  <si>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</si>
  <si>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</si>
  <si>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</si>
  <si>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</si>
  <si>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</si>
  <si>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</si>
  <si>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</si>
  <si>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</si>
  <si>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</si>
  <si>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</si>
  <si>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</si>
  <si>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</si>
  <si>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</si>
  <si>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</si>
  <si>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</si>
  <si>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</si>
  <si>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</si>
  <si>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</si>
  <si>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</si>
  <si>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</si>
  <si>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</si>
  <si>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</si>
  <si>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</si>
  <si>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</si>
  <si>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</si>
  <si>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</si>
  <si>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</si>
  <si>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</si>
  <si>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</si>
  <si>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</si>
  <si>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</si>
  <si>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</si>
  <si>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</si>
  <si>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</si>
  <si>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</si>
  <si>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</si>
  <si>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</si>
  <si>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</si>
  <si>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</si>
  <si>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</si>
  <si>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</si>
  <si>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</si>
  <si>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</si>
  <si>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</si>
  <si>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</si>
  <si>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</si>
  <si>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</si>
  <si>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</si>
  <si>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</si>
  <si>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</si>
  <si>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</si>
  <si>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</si>
  <si>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</si>
  <si>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</si>
  <si>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</si>
  <si>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</si>
  <si>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</si>
  <si>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</si>
  <si>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</si>
  <si>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</si>
  <si>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</si>
  <si>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</si>
  <si>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</si>
  <si>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</si>
  <si>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</si>
  <si>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</si>
  <si>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</si>
  <si>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</si>
  <si>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</si>
  <si>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</si>
  <si>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</si>
  <si>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</si>
  <si>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</si>
  <si>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</si>
  <si>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</si>
  <si>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</si>
  <si>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</si>
  <si>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</si>
  <si>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</si>
  <si>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</si>
  <si>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</si>
  <si>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</si>
  <si>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</si>
  <si>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</si>
  <si>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</si>
  <si>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</si>
  <si>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</si>
  <si>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</si>
  <si>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</si>
  <si>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</si>
  <si>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</si>
  <si>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</si>
  <si>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</si>
  <si>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</si>
  <si>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</si>
  <si>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</si>
  <si>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</si>
  <si>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</si>
  <si>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</si>
  <si>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</si>
  <si>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</si>
  <si>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</si>
  <si>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</si>
  <si>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</si>
  <si>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</si>
  <si>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</si>
  <si>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</si>
  <si>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</si>
  <si>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</si>
  <si>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</si>
  <si>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</si>
  <si>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</si>
  <si>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</si>
  <si>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</si>
  <si>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</si>
  <si>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</si>
  <si>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</si>
  <si>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</si>
  <si>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</si>
  <si>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</si>
  <si>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</si>
  <si>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</si>
  <si>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</si>
  <si>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</si>
  <si>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</si>
  <si>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</si>
  <si>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</si>
  <si>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</si>
  <si>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</si>
  <si>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</si>
  <si>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</si>
  <si>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</si>
  <si>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</si>
  <si>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</si>
  <si>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</si>
  <si>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</si>
  <si>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</si>
  <si>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</si>
  <si>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</si>
  <si>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</si>
  <si>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</si>
  <si>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</si>
  <si>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</si>
  <si>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</si>
  <si>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</si>
  <si>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</si>
  <si>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</si>
  <si>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</si>
  <si>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</si>
  <si>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</si>
  <si>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</si>
  <si>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</si>
  <si>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</si>
  <si>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</si>
  <si>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</si>
  <si>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</si>
  <si>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</si>
  <si>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</si>
  <si>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</si>
  <si>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</si>
  <si>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</si>
  <si>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</si>
  <si>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</si>
  <si>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</si>
  <si>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</si>
  <si>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</si>
  <si>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</si>
  <si>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</si>
  <si>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</si>
  <si>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</si>
  <si>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</si>
  <si>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</si>
  <si>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</si>
  <si>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</si>
  <si>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</si>
  <si>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</si>
  <si>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</si>
  <si>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</si>
  <si>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</si>
  <si>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</si>
  <si>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</si>
  <si>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</si>
  <si>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</si>
  <si>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</si>
  <si>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</si>
  <si>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</si>
  <si>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</si>
  <si>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</si>
  <si>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</si>
  <si>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</si>
  <si>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</si>
  <si>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</si>
  <si>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</si>
  <si>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</si>
  <si>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</si>
  <si>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</si>
  <si>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</si>
  <si>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</si>
  <si>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</si>
  <si>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</si>
  <si>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</si>
  <si>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</si>
  <si>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</si>
  <si>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</si>
  <si>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</si>
  <si>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</si>
  <si>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</si>
  <si>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</si>
  <si>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</si>
  <si>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</si>
  <si>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</si>
  <si>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</si>
  <si>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</si>
  <si>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</si>
  <si>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</si>
  <si>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</si>
  <si>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</si>
  <si>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</si>
  <si>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</si>
  <si>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</si>
  <si>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</si>
  <si>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</si>
  <si>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</si>
  <si>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</si>
  <si>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</si>
  <si>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</si>
  <si>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</si>
  <si>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</si>
  <si>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</si>
  <si>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</si>
  <si>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</si>
  <si>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</si>
  <si>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</si>
  <si>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</si>
  <si>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</si>
  <si>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</si>
  <si>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</si>
  <si>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</si>
  <si>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</si>
  <si>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</si>
  <si>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</si>
  <si>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</si>
  <si>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</si>
  <si>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</si>
  <si>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</si>
  <si>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</si>
  <si>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</si>
  <si>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</si>
  <si>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</si>
  <si>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</si>
  <si>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</si>
  <si>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</si>
  <si>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</si>
  <si>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</si>
  <si>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</si>
  <si>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</si>
  <si>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</si>
  <si>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</si>
  <si>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</si>
  <si>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</si>
  <si>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</si>
  <si>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</si>
  <si>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</si>
  <si>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</si>
  <si>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</si>
  <si>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</si>
  <si>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</si>
  <si>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</si>
  <si>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</si>
  <si>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</si>
  <si>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</si>
  <si>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</si>
  <si>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</si>
  <si>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</si>
  <si>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</si>
  <si>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</si>
  <si>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</si>
  <si>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</si>
  <si>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</si>
  <si>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</si>
  <si>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</si>
  <si>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</si>
  <si>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</si>
  <si>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</si>
  <si>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</si>
  <si>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</si>
  <si>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</si>
  <si>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</si>
  <si>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</si>
  <si>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</si>
  <si>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</si>
  <si>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</si>
  <si>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</si>
  <si>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</si>
  <si>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</si>
  <si>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</si>
  <si>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</si>
  <si>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</si>
  <si>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</si>
  <si>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</si>
  <si>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</si>
  <si>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</si>
  <si>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</si>
  <si>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</si>
  <si>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</si>
  <si>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</si>
  <si>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</si>
  <si>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</si>
  <si>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</si>
  <si>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</si>
  <si>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</si>
  <si>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</si>
  <si>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</si>
  <si>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</si>
  <si>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</si>
  <si>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</si>
  <si>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</si>
  <si>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</si>
  <si>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</si>
  <si>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</si>
  <si>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</si>
  <si>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</si>
  <si>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</si>
  <si>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</si>
  <si>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</si>
  <si>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</si>
  <si>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</si>
  <si>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</si>
  <si>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</si>
  <si>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</si>
  <si>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</si>
  <si>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</si>
  <si>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</si>
  <si>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</si>
  <si>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</si>
  <si>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</si>
  <si>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</si>
  <si>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</si>
  <si>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</si>
  <si>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</si>
  <si>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</si>
  <si>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</si>
  <si>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</si>
  <si>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</si>
  <si>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</si>
  <si>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</si>
  <si>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</si>
  <si>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</si>
  <si>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</si>
  <si>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</si>
  <si>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</si>
  <si>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</si>
  <si>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</si>
  <si>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</si>
  <si>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</si>
  <si>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</si>
  <si>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</si>
  <si>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</si>
  <si>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</si>
  <si>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</si>
  <si>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</si>
  <si>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</si>
  <si>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</si>
  <si>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</si>
  <si>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</si>
  <si>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</si>
  <si>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</si>
  <si>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</si>
  <si>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</si>
  <si>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</si>
  <si>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</si>
  <si>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</si>
  <si>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</si>
  <si>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</si>
  <si>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</si>
  <si>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</si>
  <si>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</si>
  <si>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</si>
  <si>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</si>
  <si>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</si>
  <si>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</si>
  <si>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</si>
  <si>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</si>
  <si>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</si>
  <si>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</si>
  <si>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</si>
  <si>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</si>
  <si>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</si>
  <si>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</si>
  <si>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</si>
  <si>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</si>
  <si>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</si>
  <si>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</si>
  <si>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</si>
  <si>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</si>
  <si>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</si>
  <si>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</si>
  <si>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</si>
  <si>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</si>
  <si>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</si>
  <si>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</si>
  <si>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</si>
  <si>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</si>
  <si>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</si>
  <si>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</si>
  <si>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</si>
  <si>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</si>
  <si>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</si>
  <si>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</si>
  <si>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</si>
  <si>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</si>
  <si>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</si>
  <si>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</si>
  <si>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</si>
  <si>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</si>
  <si>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</si>
  <si>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</si>
  <si>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</si>
  <si>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</si>
  <si>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</si>
  <si>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</si>
  <si>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</si>
  <si>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</si>
  <si>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</si>
  <si>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</si>
  <si>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</si>
  <si>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</si>
  <si>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</si>
  <si>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</si>
  <si>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</si>
  <si>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</si>
  <si>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</si>
  <si>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</si>
  <si>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</si>
  <si>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</si>
  <si>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</si>
  <si>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</si>
  <si>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</si>
  <si>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</si>
  <si>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</si>
  <si>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</si>
  <si>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</si>
  <si>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</si>
  <si>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</si>
  <si>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</si>
  <si>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</si>
  <si>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</si>
  <si>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</si>
  <si>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</si>
  <si>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</si>
  <si>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</si>
  <si>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</si>
  <si>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</si>
  <si>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</si>
  <si>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</si>
  <si>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</si>
  <si>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</si>
  <si>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</si>
  <si>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</si>
  <si>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</si>
  <si>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</si>
  <si>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</si>
  <si>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</si>
  <si>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</si>
  <si>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</si>
  <si>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</si>
  <si>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</si>
  <si>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</si>
  <si>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</si>
  <si>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</si>
  <si>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</si>
  <si>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</si>
  <si>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</si>
  <si>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</si>
  <si>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</si>
  <si>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</si>
  <si>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</si>
  <si>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</si>
  <si>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</si>
  <si>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</si>
  <si>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</si>
  <si>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</si>
  <si>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</si>
  <si>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</si>
  <si>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</si>
  <si>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</si>
  <si>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</si>
  <si>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</si>
  <si>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</si>
  <si>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</si>
  <si>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</si>
  <si>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</si>
  <si>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</si>
  <si>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</si>
  <si>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</si>
  <si>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</si>
  <si>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</si>
  <si>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</si>
  <si>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</si>
  <si>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</si>
  <si>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</si>
  <si>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</si>
  <si>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</si>
  <si>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</si>
  <si>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</si>
  <si>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</si>
  <si>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</si>
  <si>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</si>
  <si>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</si>
  <si>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</si>
  <si>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</si>
  <si>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</si>
  <si>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</si>
  <si>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</si>
  <si>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</si>
  <si>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</si>
  <si>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</si>
  <si>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</si>
  <si>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</si>
  <si>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</si>
  <si>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</si>
  <si>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</si>
  <si>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</si>
  <si>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</si>
  <si>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</si>
  <si>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</si>
  <si>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</si>
  <si>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</si>
  <si>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</si>
  <si>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</si>
  <si>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</si>
  <si>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</si>
  <si>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</si>
  <si>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</si>
  <si>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</si>
  <si>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</si>
  <si>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</si>
  <si>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</si>
  <si>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</si>
  <si>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</si>
  <si>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</si>
  <si>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</si>
  <si>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</si>
  <si>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</si>
  <si>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</si>
  <si>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</si>
  <si>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</si>
  <si>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</si>
  <si>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</si>
  <si>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</si>
  <si>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</si>
  <si>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</si>
  <si>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</si>
  <si>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</si>
  <si>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</si>
  <si>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</si>
  <si>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</si>
  <si>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</si>
  <si>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</si>
  <si>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</si>
  <si>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</si>
  <si>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</si>
  <si>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</si>
  <si>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</si>
  <si>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</si>
  <si>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</si>
  <si>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</si>
  <si>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</si>
  <si>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</si>
  <si>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</si>
  <si>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</si>
  <si>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</si>
  <si>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</si>
  <si>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</si>
  <si>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</si>
  <si>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</si>
  <si>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</si>
  <si>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</si>
  <si>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</si>
  <si>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</si>
  <si>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</si>
  <si>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</si>
  <si>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</si>
  <si>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</si>
  <si>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</si>
  <si>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</si>
  <si>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</si>
  <si>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</si>
  <si>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</si>
  <si>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</si>
  <si>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</si>
  <si>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</si>
  <si>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</si>
  <si>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</si>
  <si>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</si>
  <si>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</si>
  <si>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</si>
  <si>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</si>
  <si>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</si>
  <si>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</si>
  <si>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</si>
  <si>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</si>
  <si>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</si>
  <si>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</si>
  <si>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</si>
  <si>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</si>
  <si>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</si>
  <si>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</si>
  <si>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</si>
  <si>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</si>
  <si>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</si>
  <si>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</si>
  <si>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</si>
  <si>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</si>
  <si>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</si>
  <si>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</si>
  <si>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</si>
  <si>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</si>
  <si>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</si>
  <si>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</si>
  <si>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</si>
  <si>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</si>
  <si>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</si>
  <si>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</si>
  <si>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</si>
  <si>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</si>
  <si>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</si>
  <si>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</si>
  <si>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</si>
  <si>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</si>
  <si>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</si>
  <si>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</si>
  <si>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</si>
  <si>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</si>
  <si>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</si>
  <si>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</si>
  <si>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</si>
  <si>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</si>
  <si>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</si>
  <si>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</si>
  <si>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</si>
  <si>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</si>
  <si>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</si>
  <si>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</si>
  <si>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</si>
  <si>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</si>
  <si>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</si>
  <si>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</si>
  <si>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</si>
  <si>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</si>
  <si>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</si>
  <si>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</si>
  <si>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</si>
  <si>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</si>
  <si>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</si>
  <si>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</si>
  <si>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</si>
  <si>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</si>
  <si>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</si>
  <si>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</si>
  <si>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</si>
  <si>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</si>
  <si>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</si>
  <si>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</si>
  <si>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</si>
  <si>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</si>
  <si>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</si>
  <si>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</si>
  <si>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</si>
  <si>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</si>
  <si>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</si>
  <si>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</si>
  <si>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</si>
  <si>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</si>
  <si>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</si>
  <si>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</si>
  <si>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</si>
  <si>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</si>
  <si>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</si>
  <si>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</si>
  <si>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</si>
  <si>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</si>
  <si>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</si>
  <si>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</si>
  <si>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</si>
  <si>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</si>
  <si>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</si>
  <si>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</si>
  <si>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</si>
  <si>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</si>
  <si>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</si>
  <si>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</si>
  <si>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</si>
  <si>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</si>
  <si>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</si>
  <si>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</si>
  <si>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</si>
  <si>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</si>
  <si>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</si>
  <si>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</si>
  <si>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</si>
  <si>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</si>
  <si>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</si>
  <si>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</si>
  <si>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</si>
  <si>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</si>
  <si>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</si>
  <si>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</si>
  <si>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</si>
  <si>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</si>
  <si>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</si>
  <si>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</si>
  <si>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</si>
  <si>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</si>
  <si>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</si>
  <si>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</si>
  <si>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</si>
  <si>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</si>
  <si>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</si>
  <si>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</si>
  <si>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</si>
  <si>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</si>
  <si>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</si>
  <si>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</si>
  <si>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</si>
  <si>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</si>
  <si>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</si>
  <si>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</si>
  <si>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</si>
  <si>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</si>
  <si>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</si>
  <si>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</si>
  <si>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</si>
  <si>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</si>
  <si>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</si>
  <si>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</si>
  <si>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</si>
  <si>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</si>
  <si>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</si>
  <si>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</si>
  <si>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</si>
  <si>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</si>
  <si>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</si>
  <si>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</si>
  <si>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</si>
  <si>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</si>
  <si>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</si>
  <si>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</si>
  <si>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</si>
  <si>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</si>
  <si>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</si>
  <si>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</si>
  <si>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</si>
  <si>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</si>
  <si>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</si>
  <si>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</si>
  <si>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</si>
  <si>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</si>
  <si>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</si>
  <si>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</si>
  <si>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</si>
  <si>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</si>
  <si>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</si>
  <si>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</si>
  <si>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</si>
  <si>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</si>
  <si>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</si>
  <si>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</si>
  <si>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</si>
  <si>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</si>
  <si>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</si>
  <si>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</si>
  <si>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</si>
  <si>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</si>
  <si>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</si>
  <si>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</si>
  <si>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</si>
  <si>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</si>
  <si>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</si>
  <si>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</si>
  <si>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</si>
  <si>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</si>
  <si>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</si>
  <si>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</si>
  <si>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</si>
  <si>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</si>
  <si>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</si>
  <si>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</si>
  <si>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</si>
  <si>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</si>
  <si>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</si>
  <si>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</si>
  <si>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</si>
  <si>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</si>
  <si>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</si>
  <si>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</si>
  <si>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</si>
  <si>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</si>
  <si>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</si>
  <si>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</si>
  <si>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</si>
  <si>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</si>
  <si>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</si>
  <si>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</si>
  <si>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</si>
  <si>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</si>
  <si>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</si>
  <si>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</si>
  <si>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</si>
  <si>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</si>
  <si>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</si>
  <si>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</si>
  <si>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</si>
  <si>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</si>
  <si>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</si>
  <si>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</si>
  <si>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</si>
  <si>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</si>
  <si>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</si>
  <si>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</si>
  <si>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</si>
  <si>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</si>
  <si>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</si>
  <si>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</si>
  <si>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</si>
  <si>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</si>
  <si>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</si>
  <si>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</si>
  <si>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</si>
  <si>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</si>
  <si>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</si>
  <si>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</si>
  <si>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</si>
  <si>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</si>
  <si>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</si>
  <si>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</si>
  <si>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</si>
  <si>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</si>
  <si>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</si>
  <si>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</si>
  <si>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</si>
  <si>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</si>
  <si>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</si>
  <si>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</si>
  <si>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</si>
  <si>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</si>
  <si>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</si>
  <si>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</si>
  <si>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</si>
  <si>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</si>
  <si>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</si>
  <si>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</si>
  <si>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</si>
  <si>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</si>
  <si>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</si>
  <si>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</si>
  <si>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</si>
  <si>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</si>
  <si>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</si>
  <si>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</si>
  <si>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</si>
  <si>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</si>
  <si>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</si>
  <si>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</si>
  <si>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</si>
  <si>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</si>
  <si>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</si>
  <si>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</si>
  <si>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</si>
  <si>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</si>
  <si>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</si>
  <si>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</si>
  <si>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</si>
  <si>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</si>
  <si>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</si>
  <si>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</si>
  <si>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</si>
  <si>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</si>
  <si>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</si>
  <si>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</si>
  <si>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</si>
  <si>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</si>
  <si>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</si>
  <si>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</si>
  <si>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</si>
  <si>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</si>
  <si>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</si>
  <si>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</si>
  <si>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</si>
  <si>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</si>
  <si>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</si>
  <si>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</si>
  <si>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</si>
  <si>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</si>
  <si>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</si>
  <si>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</si>
  <si>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</si>
  <si>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</si>
  <si>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</si>
  <si>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</si>
  <si>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</si>
  <si>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</si>
  <si>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</si>
  <si>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</si>
  <si>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</si>
  <si>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</si>
  <si>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</si>
  <si>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</si>
  <si>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</si>
  <si>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</si>
  <si>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</si>
  <si>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</si>
  <si>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</si>
  <si>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</si>
  <si>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</si>
  <si>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</si>
  <si>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</si>
  <si>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</si>
  <si>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</si>
  <si>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</si>
  <si>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</si>
  <si>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</si>
  <si>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</si>
  <si>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</si>
  <si>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</si>
  <si>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</si>
  <si>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</si>
  <si>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</si>
  <si>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</si>
  <si>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</si>
  <si>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</si>
  <si>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</si>
  <si>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</si>
  <si>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</si>
  <si>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</si>
  <si>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</si>
  <si>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</si>
  <si>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</si>
  <si>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</si>
  <si>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</si>
  <si>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</si>
  <si>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</si>
  <si>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</si>
  <si>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</si>
  <si>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</si>
  <si>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</si>
  <si>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</si>
  <si>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</si>
  <si>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</si>
  <si>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</si>
  <si>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</si>
  <si>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</si>
  <si>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</si>
  <si>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</si>
  <si>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</si>
  <si>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</si>
  <si>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</si>
  <si>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</si>
  <si>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</si>
  <si>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</si>
  <si>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</si>
  <si>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</si>
  <si>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</si>
  <si>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</si>
  <si>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</si>
  <si>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</si>
  <si>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</si>
  <si>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</si>
  <si>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</si>
  <si>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</si>
  <si>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</si>
  <si>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</si>
  <si>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</si>
  <si>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</si>
  <si>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</si>
  <si>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</si>
  <si>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</si>
  <si>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</si>
  <si>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</si>
  <si>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</si>
  <si>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</si>
  <si>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</si>
  <si>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</si>
  <si>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</si>
  <si>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</si>
  <si>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</si>
  <si>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</si>
  <si>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</si>
  <si>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</si>
  <si>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</si>
  <si>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</si>
  <si>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</si>
  <si>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</si>
  <si>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</si>
  <si>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</si>
  <si>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</si>
  <si>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</si>
  <si>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</si>
  <si>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</si>
  <si>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</si>
  <si>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</si>
  <si>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</si>
  <si>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</si>
  <si>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</si>
  <si>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</si>
  <si>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</si>
  <si>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</si>
  <si>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</si>
  <si>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</si>
  <si>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</si>
  <si>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</si>
  <si>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</si>
  <si>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</si>
  <si>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</si>
  <si>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</si>
  <si>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</si>
  <si>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</si>
  <si>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</si>
  <si>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</si>
  <si>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</si>
  <si>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</si>
  <si>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</si>
  <si>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</si>
  <si>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</si>
  <si>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</si>
  <si>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</si>
  <si>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</si>
  <si>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</si>
  <si>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</si>
  <si>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</si>
  <si>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</si>
  <si>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</si>
  <si>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</si>
  <si>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</si>
  <si>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</si>
  <si>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</si>
  <si>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</si>
  <si>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</si>
  <si>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</si>
  <si>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</si>
  <si>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</si>
  <si>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</si>
  <si>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</si>
  <si>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</si>
  <si>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</si>
  <si>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</si>
  <si>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</si>
  <si>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</si>
  <si>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</si>
  <si>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</si>
  <si>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</si>
  <si>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</si>
  <si>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</si>
  <si>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</si>
  <si>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</si>
  <si>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</si>
  <si>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</si>
  <si>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</si>
  <si>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</si>
  <si>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</si>
  <si>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</si>
  <si>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</si>
  <si>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</si>
  <si>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</si>
  <si>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</si>
  <si>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</si>
  <si>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</si>
  <si>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</si>
  <si>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</si>
  <si>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</si>
  <si>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</si>
  <si>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</si>
  <si>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</si>
  <si>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</si>
  <si>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</si>
  <si>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</si>
  <si>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</si>
  <si>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</si>
  <si>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</si>
  <si>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</si>
  <si>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</si>
  <si>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</si>
  <si>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</si>
  <si>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</si>
  <si>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</si>
  <si>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</si>
  <si>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</si>
  <si>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</si>
  <si>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</si>
  <si>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</si>
  <si>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</si>
  <si>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</si>
  <si>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</si>
  <si>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</si>
  <si>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</si>
  <si>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</si>
  <si>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</si>
  <si>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</si>
  <si>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</si>
  <si>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</si>
  <si>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</si>
  <si>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</si>
  <si>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</si>
  <si>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</si>
  <si>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</si>
  <si>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</si>
  <si>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</si>
  <si>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</si>
  <si>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</si>
  <si>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</si>
  <si>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</si>
  <si>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</si>
  <si>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</si>
  <si>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</si>
  <si>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</si>
  <si>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</si>
  <si>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</si>
  <si>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</si>
  <si>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</si>
  <si>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</si>
  <si>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</si>
  <si>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</si>
  <si>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</si>
  <si>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</si>
  <si>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</si>
  <si>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</si>
  <si>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</si>
  <si>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</si>
  <si>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</si>
  <si>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</si>
  <si>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</si>
  <si>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</si>
  <si>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</si>
  <si>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</si>
  <si>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</si>
  <si>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</si>
  <si>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</si>
  <si>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</si>
  <si>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</si>
  <si>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</si>
  <si>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</si>
  <si>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</si>
  <si>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</si>
  <si>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</si>
  <si>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</si>
  <si>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</si>
  <si>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</si>
  <si>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</si>
  <si>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</si>
  <si>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</si>
  <si>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</si>
  <si>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</si>
  <si>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</si>
  <si>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</si>
  <si>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</si>
  <si>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</si>
  <si>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</si>
  <si>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</si>
  <si>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</si>
  <si>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</si>
  <si>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</si>
  <si>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</si>
  <si>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</si>
  <si>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</si>
  <si>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</si>
  <si>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</si>
  <si>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</si>
  <si>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</si>
  <si>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</si>
  <si>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</si>
  <si>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</si>
  <si>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</si>
  <si>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</si>
  <si>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</si>
  <si>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</si>
  <si>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</si>
  <si>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</si>
  <si>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</si>
  <si>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</si>
  <si>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</si>
  <si>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</si>
  <si>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</si>
  <si>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</si>
  <si>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</si>
  <si>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</si>
  <si>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</si>
  <si>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</si>
  <si>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</si>
  <si>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</si>
  <si>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</si>
  <si>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</si>
  <si>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</si>
  <si>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</si>
  <si>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</si>
  <si>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</si>
  <si>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</si>
  <si>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</si>
  <si>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</si>
  <si>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</si>
  <si>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</si>
  <si>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</si>
  <si>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</si>
  <si>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</si>
  <si>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</si>
  <si>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</si>
  <si>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</si>
  <si>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</si>
  <si>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</si>
  <si>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</si>
  <si>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</si>
  <si>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</si>
  <si>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</si>
  <si>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</si>
  <si>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</si>
  <si>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</si>
  <si>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</si>
  <si>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</si>
  <si>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</si>
  <si>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</si>
  <si>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</si>
  <si>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</si>
  <si>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</si>
  <si>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</si>
  <si>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</si>
  <si>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</si>
  <si>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</si>
  <si>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</si>
  <si>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</si>
  <si>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</si>
  <si>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</si>
  <si>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</si>
  <si>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</si>
  <si>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</si>
  <si>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</si>
  <si>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</si>
  <si>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</si>
  <si>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</si>
  <si>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</si>
  <si>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</si>
  <si>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</si>
  <si>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</si>
  <si>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</si>
  <si>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</si>
  <si>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</si>
  <si>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</si>
  <si>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</si>
  <si>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</si>
  <si>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</si>
  <si>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</si>
  <si>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</si>
  <si>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</si>
  <si>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</si>
  <si>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</si>
  <si>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</si>
  <si>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</si>
  <si>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</si>
  <si>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</si>
  <si>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</si>
  <si>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</si>
  <si>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</si>
  <si>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</si>
  <si>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</si>
  <si>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</si>
  <si>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</si>
  <si>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</si>
  <si>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</si>
  <si>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</si>
  <si>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</si>
  <si>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</si>
  <si>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</si>
  <si>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</si>
  <si>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</si>
  <si>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</si>
  <si>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</si>
  <si>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</si>
  <si>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</si>
  <si>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</si>
  <si>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</si>
  <si>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</si>
  <si>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</si>
  <si>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</si>
  <si>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</si>
  <si>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</si>
  <si>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</si>
  <si>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</si>
  <si>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</si>
  <si>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</si>
  <si>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</si>
  <si>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</si>
  <si>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</si>
  <si>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</si>
  <si>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</si>
  <si>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</si>
  <si>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</si>
  <si>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</si>
  <si>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</si>
  <si>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</si>
  <si>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</si>
  <si>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</si>
  <si>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</si>
  <si>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</si>
  <si>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</si>
  <si>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</si>
  <si>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</si>
  <si>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</si>
  <si>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</si>
  <si>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</si>
  <si>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</si>
  <si>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</si>
  <si>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</si>
  <si>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</si>
  <si>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</si>
  <si>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</si>
  <si>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</si>
  <si>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</si>
  <si>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</si>
  <si>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</si>
  <si>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</si>
  <si>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</si>
  <si>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</si>
  <si>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</si>
  <si>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</si>
  <si>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</si>
  <si>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</si>
  <si>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</si>
  <si>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</si>
  <si>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</si>
  <si>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</si>
  <si>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</si>
  <si>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</si>
  <si>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</si>
  <si>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</si>
  <si>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</si>
  <si>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</si>
  <si>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</si>
  <si>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</si>
  <si>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</si>
  <si>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</si>
  <si>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</si>
  <si>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</si>
  <si>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</si>
  <si>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</si>
  <si>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</si>
  <si>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</si>
  <si>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</si>
  <si>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</si>
  <si>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</si>
  <si>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</si>
  <si>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</si>
  <si>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</si>
  <si>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</si>
  <si>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</si>
  <si>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</si>
  <si>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</si>
  <si>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</si>
  <si>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</si>
  <si>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</si>
  <si>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</si>
  <si>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</si>
  <si>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</si>
  <si>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</si>
  <si>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</si>
  <si>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</si>
  <si>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</si>
  <si>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</si>
  <si>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</si>
  <si>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</si>
  <si>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</si>
  <si>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</si>
  <si>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</si>
  <si>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</si>
  <si>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</si>
  <si>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</si>
  <si>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</si>
  <si>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</si>
  <si>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</si>
  <si>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</si>
  <si>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</si>
  <si>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</si>
  <si>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</si>
  <si>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</si>
  <si>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</si>
  <si>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</si>
  <si>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</si>
  <si>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</si>
  <si>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</si>
  <si>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</si>
  <si>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</si>
  <si>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</si>
  <si>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</si>
  <si>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</si>
  <si>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</si>
  <si>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</si>
  <si>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</si>
  <si>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</si>
  <si>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</si>
  <si>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</si>
  <si>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</si>
  <si>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</si>
  <si>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</si>
  <si>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</si>
  <si>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</si>
  <si>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</si>
  <si>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</si>
  <si>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</si>
  <si>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</si>
  <si>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</si>
  <si>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</si>
  <si>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</si>
  <si>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</si>
  <si>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</si>
  <si>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</si>
  <si>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</si>
  <si>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</si>
  <si>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</si>
  <si>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</si>
  <si>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</si>
  <si>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</si>
  <si>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</si>
  <si>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</si>
  <si>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</si>
  <si>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</si>
  <si>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</si>
  <si>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</si>
  <si>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</si>
  <si>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</si>
  <si>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</si>
  <si>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</si>
  <si>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</si>
  <si>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</si>
  <si>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</si>
  <si>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</si>
  <si>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</si>
  <si>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</si>
  <si>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</si>
  <si>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</si>
  <si>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</si>
  <si>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</si>
  <si>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</si>
  <si>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</si>
  <si>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</si>
  <si>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</si>
  <si>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</si>
  <si>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</si>
  <si>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</si>
  <si>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</si>
  <si>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</si>
  <si>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</si>
  <si>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</si>
  <si>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</si>
  <si>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</si>
  <si>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</si>
  <si>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</si>
  <si>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</si>
  <si>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</si>
  <si>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</si>
  <si>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</si>
  <si>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</si>
  <si>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</si>
  <si>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</si>
  <si>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</si>
  <si>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</si>
  <si>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</si>
  <si>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</si>
  <si>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</si>
  <si>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</si>
  <si>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</si>
  <si>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</si>
  <si>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</si>
  <si>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</si>
  <si>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</si>
  <si>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</si>
  <si>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</si>
  <si>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</si>
  <si>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</si>
  <si>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</si>
  <si>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</si>
  <si>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</si>
  <si>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</si>
  <si>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</si>
  <si>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</si>
  <si>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</si>
  <si>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</si>
  <si>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</si>
  <si>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</si>
  <si>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</si>
  <si>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</si>
  <si>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</si>
  <si>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</si>
  <si>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</si>
  <si>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</si>
  <si>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</si>
  <si>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</si>
  <si>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</si>
  <si>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</si>
  <si>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</si>
  <si>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</si>
  <si>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</si>
  <si>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</si>
  <si>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</si>
  <si>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</si>
  <si>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</si>
  <si>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</si>
  <si>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</si>
  <si>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</si>
  <si>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</si>
  <si>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</si>
  <si>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</si>
  <si>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</si>
  <si>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</si>
  <si>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</si>
  <si>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</si>
  <si>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</si>
  <si>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</si>
  <si>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</si>
  <si>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</si>
  <si>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</si>
  <si>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</si>
  <si>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</si>
  <si>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</si>
  <si>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</si>
  <si>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</si>
  <si>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</si>
  <si>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</si>
  <si>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</si>
  <si>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</si>
  <si>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</si>
  <si>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</si>
  <si>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</si>
  <si>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</si>
  <si>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</si>
  <si>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</si>
  <si>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</si>
  <si>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</si>
  <si>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</si>
  <si>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</si>
  <si>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</si>
  <si>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</si>
  <si>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</si>
  <si>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</si>
  <si>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</si>
  <si>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</si>
  <si>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</si>
  <si>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</si>
  <si>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</si>
  <si>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</si>
  <si>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</si>
  <si>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</si>
  <si>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</si>
  <si>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</si>
  <si>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</si>
  <si>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</si>
  <si>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</si>
  <si>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</si>
  <si>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</si>
  <si>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</si>
  <si>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</si>
  <si>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</si>
  <si>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</si>
  <si>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</si>
  <si>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</si>
  <si>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</si>
  <si>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</si>
  <si>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</si>
  <si>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</si>
  <si>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</si>
  <si>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</si>
  <si>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</si>
  <si>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</si>
  <si>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</si>
  <si>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</si>
  <si>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</si>
  <si>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</si>
  <si>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</si>
  <si>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</si>
  <si>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</si>
  <si>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</si>
  <si>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</si>
  <si>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</si>
  <si>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</si>
  <si>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</si>
  <si>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</si>
  <si>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</si>
  <si>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</si>
  <si>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</si>
  <si>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</si>
  <si>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</si>
  <si>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</si>
  <si>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</si>
  <si>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</si>
  <si>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</si>
  <si>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</si>
  <si>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</si>
  <si>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</si>
  <si>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</si>
  <si>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</si>
  <si>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</si>
  <si>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</si>
  <si>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</si>
  <si>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</si>
  <si>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</si>
  <si>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</si>
  <si>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</si>
  <si>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</si>
  <si>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</si>
  <si>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</si>
  <si>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</si>
  <si>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</si>
  <si>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</si>
  <si>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</si>
  <si>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</si>
  <si>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</si>
  <si>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</si>
  <si>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</si>
  <si>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</si>
  <si>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</si>
  <si>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</si>
  <si>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</si>
  <si>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</si>
  <si>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</si>
  <si>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</si>
  <si>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</si>
  <si>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</si>
  <si>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</si>
  <si>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</si>
  <si>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</si>
  <si>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</si>
  <si>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</si>
  <si>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</si>
  <si>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</si>
  <si>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</si>
  <si>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</si>
  <si>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</si>
  <si>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</si>
  <si>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</si>
  <si>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</si>
  <si>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</si>
  <si>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</si>
  <si>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</si>
  <si>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</si>
  <si>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</si>
  <si>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</si>
  <si>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</si>
  <si>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</si>
  <si>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</si>
  <si>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</si>
  <si>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</si>
  <si>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</si>
  <si>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</si>
  <si>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</si>
  <si>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</si>
  <si>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</si>
  <si>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</si>
  <si>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</si>
  <si>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</si>
  <si>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</si>
  <si>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</si>
  <si>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</si>
  <si>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</si>
  <si>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</si>
  <si>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</si>
  <si>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</si>
  <si>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</si>
  <si>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</si>
  <si>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</si>
  <si>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</si>
  <si>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</si>
  <si>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</si>
  <si>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</si>
  <si>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</si>
  <si>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</si>
  <si>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</si>
  <si>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</si>
  <si>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</si>
  <si>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</si>
  <si>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</si>
  <si>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</si>
  <si>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</si>
  <si>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</si>
  <si>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</si>
  <si>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</si>
  <si>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</si>
  <si>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</si>
  <si>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</si>
  <si>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</si>
  <si>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</si>
  <si>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</si>
  <si>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</si>
  <si>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</si>
  <si>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</si>
  <si>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</si>
  <si>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</si>
  <si>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</si>
  <si>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</si>
  <si>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</si>
  <si>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</si>
  <si>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</si>
  <si>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</si>
  <si>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</si>
  <si>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</si>
  <si>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</si>
  <si>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</si>
  <si>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</si>
  <si>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</si>
  <si>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</si>
  <si>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</si>
  <si>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</si>
  <si>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</si>
  <si>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</si>
  <si>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</si>
  <si>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</si>
  <si>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</si>
  <si>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</si>
  <si>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</si>
  <si>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</si>
  <si>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</si>
  <si>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</si>
  <si>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</si>
  <si>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</si>
  <si>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</si>
  <si>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</si>
  <si>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</si>
  <si>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</si>
  <si>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</si>
  <si>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</si>
  <si>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</si>
  <si>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</si>
  <si>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</si>
  <si>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</si>
  <si>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</si>
  <si>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</si>
  <si>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</si>
  <si>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</si>
  <si>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</si>
  <si>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</si>
  <si>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</si>
  <si>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</si>
  <si>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</si>
  <si>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</si>
  <si>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</si>
  <si>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</si>
  <si>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</si>
  <si>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</si>
  <si>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</si>
  <si>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</si>
  <si>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</si>
  <si>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</si>
  <si>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</si>
  <si>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</si>
  <si>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</si>
  <si>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</si>
  <si>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</si>
  <si>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</si>
  <si>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</si>
  <si>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</si>
  <si>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</si>
  <si>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</si>
  <si>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</si>
  <si>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</si>
  <si>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</si>
  <si>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</si>
  <si>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</si>
  <si>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</si>
  <si>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</si>
  <si>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</si>
  <si>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</si>
  <si>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</si>
  <si>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</si>
  <si>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</si>
  <si>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</si>
  <si>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</si>
  <si>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</si>
  <si>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</si>
  <si>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</si>
  <si>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</si>
  <si>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</si>
  <si>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</si>
  <si>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</si>
  <si>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</si>
  <si>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</si>
  <si>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</si>
  <si>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</si>
  <si>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</si>
  <si>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</si>
  <si>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</si>
  <si>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</si>
  <si>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</si>
  <si>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</si>
  <si>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</si>
  <si>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</si>
  <si>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</si>
  <si>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</si>
  <si>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</si>
  <si>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</si>
  <si>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</si>
  <si>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</si>
  <si>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</si>
  <si>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</si>
  <si>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</si>
  <si>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</si>
  <si>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</si>
  <si>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</si>
  <si>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</si>
  <si>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</si>
  <si>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</si>
  <si>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</si>
  <si>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</si>
  <si>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</si>
  <si>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</si>
  <si>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</si>
  <si>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</si>
  <si>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</si>
  <si>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</si>
  <si>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</si>
  <si>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</si>
  <si>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</si>
  <si>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</si>
  <si>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</si>
  <si>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</si>
  <si>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</si>
  <si>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</si>
  <si>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</si>
  <si>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</si>
  <si>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</si>
  <si>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</si>
  <si>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</si>
  <si>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</si>
  <si>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</si>
  <si>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</si>
  <si>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</si>
  <si>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</si>
  <si>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</si>
  <si>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</si>
  <si>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</si>
  <si>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</si>
  <si>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</si>
  <si>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</si>
  <si>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</si>
  <si>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</si>
  <si>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</si>
  <si>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</si>
  <si>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</si>
  <si>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</si>
  <si>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</si>
  <si>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</si>
  <si>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</si>
  <si>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</si>
  <si>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</si>
  <si>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</si>
  <si>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</si>
  <si>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</si>
  <si>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</si>
  <si>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</si>
  <si>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</si>
  <si>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</si>
  <si>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</si>
  <si>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</si>
  <si>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</si>
  <si>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</si>
  <si>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</si>
  <si>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</si>
  <si>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</si>
  <si>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</si>
  <si>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</si>
  <si>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</si>
  <si>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</si>
  <si>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</si>
  <si>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</si>
  <si>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</si>
  <si>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</si>
  <si>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</si>
  <si>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</si>
  <si>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</si>
  <si>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</si>
  <si>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</si>
  <si>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</si>
  <si>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</si>
  <si>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</si>
  <si>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</si>
  <si>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</si>
  <si>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</si>
  <si>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</si>
  <si>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</si>
  <si>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</si>
  <si>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</si>
  <si>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</si>
  <si>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</si>
  <si>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</si>
  <si>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</si>
  <si>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</si>
  <si>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</si>
  <si>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</si>
  <si>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</si>
  <si>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</si>
  <si>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</si>
  <si>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</si>
  <si>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</si>
  <si>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</si>
  <si>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</si>
  <si>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</si>
  <si>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</si>
  <si>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</si>
  <si>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</si>
  <si>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</si>
  <si>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</si>
  <si>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</si>
  <si>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</si>
  <si>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</si>
  <si>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</si>
  <si>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</si>
  <si>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</si>
  <si>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</si>
  <si>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</si>
  <si>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</si>
  <si>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</si>
  <si>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</si>
  <si>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</si>
  <si>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</si>
  <si>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</si>
  <si>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</si>
  <si>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</si>
  <si>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</si>
  <si>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</si>
  <si>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</si>
  <si>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</si>
  <si>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</si>
  <si>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</si>
  <si>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</si>
  <si>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</si>
  <si>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</si>
  <si>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</si>
  <si>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</si>
  <si>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</si>
  <si>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</si>
  <si>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</si>
  <si>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</si>
  <si>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</si>
  <si>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</si>
  <si>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</si>
  <si>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</si>
  <si>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</si>
  <si>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</si>
  <si>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</si>
  <si>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</si>
  <si>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</si>
  <si>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</si>
  <si>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</si>
  <si>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</si>
  <si>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</si>
  <si>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</si>
  <si>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</si>
  <si>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</si>
  <si>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</si>
  <si>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</si>
  <si>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</si>
  <si>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</si>
  <si>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</si>
  <si>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</si>
  <si>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</si>
  <si>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</si>
  <si>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</si>
  <si>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</si>
  <si>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</si>
  <si>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</si>
  <si>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</si>
  <si>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</si>
  <si>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</si>
  <si>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</si>
  <si>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</si>
  <si>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</si>
  <si>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</si>
  <si>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</si>
  <si>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</si>
  <si>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</si>
  <si>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</si>
  <si>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</si>
  <si>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</si>
  <si>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</si>
  <si>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</si>
  <si>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</si>
  <si>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</si>
  <si>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</si>
  <si>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</si>
  <si>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</si>
  <si>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</si>
  <si>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</si>
  <si>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</si>
  <si>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</si>
  <si>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</si>
  <si>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</si>
  <si>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</si>
  <si>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</si>
  <si>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</si>
  <si>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</si>
  <si>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</si>
  <si>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</si>
  <si>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</si>
  <si>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</si>
  <si>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</si>
  <si>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</si>
  <si>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</si>
  <si>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</si>
  <si>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</si>
  <si>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</si>
  <si>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</si>
  <si>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</si>
  <si>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</si>
  <si>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</si>
  <si>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</si>
  <si>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</si>
  <si>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</si>
  <si>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</si>
  <si>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</si>
  <si>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</si>
  <si>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</si>
  <si>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</si>
  <si>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</si>
  <si>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</si>
  <si>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</si>
  <si>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</si>
  <si>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</si>
  <si>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</si>
  <si>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</si>
  <si>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</si>
  <si>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</si>
  <si>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</si>
  <si>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</si>
  <si>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</si>
  <si>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</si>
  <si>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</si>
  <si>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</si>
  <si>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</si>
  <si>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</si>
  <si>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</si>
  <si>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</si>
  <si>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</si>
  <si>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</si>
  <si>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</si>
  <si>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</si>
  <si>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</si>
  <si>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</si>
  <si>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</si>
  <si>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</si>
  <si>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</si>
  <si>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</si>
  <si>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</si>
  <si>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</si>
  <si>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</si>
  <si>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</si>
  <si>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</si>
  <si>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</si>
  <si>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</si>
  <si>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</si>
  <si>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</si>
  <si>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</si>
  <si>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</si>
  <si>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</si>
  <si>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</si>
  <si>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</si>
  <si>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</si>
  <si>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</si>
  <si>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</si>
  <si>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</si>
  <si>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</si>
  <si>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</si>
  <si>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</si>
  <si>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</si>
  <si>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</si>
  <si>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</si>
  <si>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</si>
  <si>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</si>
  <si>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</si>
  <si>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</si>
  <si>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</si>
  <si>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</si>
  <si>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</si>
  <si>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</si>
  <si>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</si>
  <si>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</si>
  <si>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</si>
  <si>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</si>
  <si>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</si>
  <si>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</si>
  <si>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</si>
  <si>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</si>
  <si>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</si>
  <si>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</si>
  <si>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</si>
  <si>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</si>
  <si>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</si>
  <si>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</si>
  <si>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</si>
  <si>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</si>
  <si>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</si>
  <si>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</si>
  <si>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</si>
  <si>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</si>
  <si>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</si>
  <si>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</si>
  <si>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</si>
  <si>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</si>
  <si>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</si>
  <si>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</si>
  <si>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</si>
  <si>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</si>
  <si>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</si>
  <si>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</si>
  <si>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</si>
  <si>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</si>
  <si>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</si>
  <si>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</si>
  <si>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</si>
  <si>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</si>
  <si>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</si>
  <si>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</si>
  <si>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</si>
  <si>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</si>
  <si>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</si>
  <si>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</si>
  <si>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</si>
  <si>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</si>
  <si>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</si>
  <si>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</si>
  <si>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</si>
  <si>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</si>
  <si>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</si>
  <si>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</si>
  <si>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</si>
  <si>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</si>
  <si>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</si>
  <si>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</si>
  <si>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</si>
  <si>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</si>
  <si>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</si>
  <si>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</si>
  <si>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</si>
  <si>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</si>
  <si>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</si>
  <si>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</si>
  <si>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</si>
  <si>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</si>
  <si>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</si>
  <si>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</si>
  <si>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</si>
  <si>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</si>
  <si>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</si>
  <si>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</si>
  <si>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</si>
  <si>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</si>
  <si>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</si>
  <si>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</si>
  <si>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</si>
  <si>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</si>
  <si>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</si>
  <si>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</si>
  <si>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</si>
  <si>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</si>
  <si>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</si>
  <si>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</si>
  <si>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</si>
  <si>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</si>
  <si>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</si>
  <si>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</si>
  <si>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</si>
  <si>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</si>
  <si>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</si>
  <si>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</si>
  <si>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</si>
  <si>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</si>
  <si>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</si>
  <si>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</si>
  <si>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</si>
  <si>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</si>
  <si>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</si>
  <si>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</si>
  <si>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</si>
  <si>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</si>
  <si>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</si>
  <si>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</si>
  <si>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</si>
  <si>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</si>
  <si>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</si>
  <si>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</si>
  <si>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</si>
  <si>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</si>
  <si>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</si>
  <si>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</si>
  <si>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</si>
  <si>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</si>
  <si>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</si>
  <si>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</si>
  <si>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</si>
  <si>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</si>
  <si>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</si>
  <si>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</si>
  <si>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</si>
  <si>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</si>
  <si>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</si>
  <si>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</si>
  <si>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</si>
  <si>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</si>
  <si>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</si>
  <si>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</si>
  <si>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</si>
  <si>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</si>
  <si>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</si>
  <si>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</si>
  <si>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</si>
  <si>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</si>
  <si>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</si>
  <si>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</si>
  <si>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</si>
  <si>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</si>
  <si>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</si>
  <si>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</si>
  <si>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</si>
  <si>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</si>
  <si>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</si>
  <si>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</si>
  <si>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</si>
  <si>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</si>
  <si>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</si>
  <si>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</si>
  <si>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</si>
  <si>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</si>
  <si>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</si>
  <si>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</si>
  <si>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</si>
  <si>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</si>
  <si>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</si>
  <si>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</si>
  <si>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</si>
  <si>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</si>
  <si>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</si>
  <si>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</si>
  <si>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</si>
  <si>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</si>
  <si>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</si>
  <si>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</si>
  <si>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</si>
  <si>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</si>
  <si>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</si>
  <si>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</si>
  <si>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</si>
  <si>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</si>
  <si>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</si>
  <si>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</si>
  <si>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</si>
  <si>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</si>
  <si>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</si>
  <si>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</si>
  <si>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</si>
  <si>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</si>
  <si>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</si>
  <si>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</si>
  <si>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</si>
  <si>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</si>
  <si>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</si>
  <si>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</si>
  <si>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</si>
  <si>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</si>
  <si>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</si>
  <si>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</si>
  <si>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</si>
  <si>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</si>
  <si>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</si>
  <si>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</si>
  <si>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</si>
  <si>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</si>
  <si>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</si>
  <si>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</si>
  <si>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</si>
  <si>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</si>
  <si>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</si>
  <si>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</si>
  <si>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</si>
  <si>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</si>
  <si>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</si>
  <si>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</si>
  <si>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</si>
  <si>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</si>
  <si>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</si>
  <si>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</si>
  <si>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</si>
  <si>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</si>
  <si>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</si>
  <si>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</si>
  <si>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</si>
  <si>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</si>
  <si>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</si>
  <si>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</si>
  <si>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</si>
  <si>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</si>
  <si>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</si>
  <si>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</si>
  <si>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</si>
  <si>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</si>
  <si>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</si>
  <si>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</si>
  <si>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</si>
  <si>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</si>
  <si>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</si>
  <si>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</si>
  <si>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</si>
  <si>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</si>
  <si>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</si>
  <si>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</si>
  <si>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</si>
  <si>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</si>
  <si>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</si>
  <si>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</si>
  <si>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</si>
  <si>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</si>
  <si>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</si>
  <si>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</si>
  <si>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</si>
  <si>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</si>
  <si>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</si>
  <si>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</si>
  <si>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</si>
  <si>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</si>
  <si>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</si>
  <si>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</si>
  <si>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</si>
  <si>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</si>
  <si>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</si>
  <si>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</si>
  <si>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</si>
  <si>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</si>
  <si>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</si>
  <si>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</si>
  <si>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</si>
  <si>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</si>
  <si>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</si>
  <si>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</si>
  <si>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</si>
  <si>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</si>
  <si>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</si>
  <si>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</si>
  <si>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</si>
  <si>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</si>
  <si>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</si>
  <si>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</si>
  <si>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</si>
  <si>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</si>
  <si>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</si>
  <si>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</si>
  <si>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</si>
  <si>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</si>
  <si>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</si>
  <si>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</si>
  <si>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</si>
  <si>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</si>
  <si>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</si>
  <si>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</si>
  <si>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</si>
  <si>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</si>
  <si>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</si>
  <si>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</si>
  <si>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</si>
  <si>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</si>
  <si>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</si>
  <si>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</si>
  <si>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</si>
  <si>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</si>
  <si>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</si>
  <si>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</si>
  <si>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</si>
  <si>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</si>
  <si>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</si>
  <si>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</si>
  <si>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</si>
  <si>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</si>
  <si>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</si>
  <si>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</si>
  <si>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</si>
  <si>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</si>
  <si>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</si>
  <si>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</si>
  <si>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</si>
  <si>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</si>
  <si>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</si>
  <si>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</si>
  <si>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</si>
  <si>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</si>
  <si>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</si>
  <si>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</si>
  <si>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</si>
  <si>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</si>
  <si>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</si>
  <si>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</si>
  <si>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</si>
  <si>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</si>
  <si>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</si>
  <si>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</si>
  <si>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</si>
  <si>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</si>
  <si>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</si>
  <si>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</si>
  <si>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</si>
  <si>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</si>
  <si>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</si>
  <si>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</si>
  <si>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</si>
  <si>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</si>
  <si>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</si>
  <si>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</si>
  <si>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</si>
  <si>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</si>
  <si>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</si>
  <si>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</si>
  <si>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</si>
  <si>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</si>
  <si>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</si>
  <si>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</si>
  <si>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</si>
  <si>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</si>
  <si>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</si>
  <si>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</si>
  <si>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</si>
  <si>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</si>
  <si>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</si>
  <si>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</si>
  <si>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</si>
  <si>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</si>
  <si>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</si>
  <si>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</si>
  <si>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</si>
  <si>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</si>
  <si>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</si>
  <si>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</si>
  <si>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</si>
  <si>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</si>
  <si>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</si>
  <si>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</si>
  <si>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</si>
  <si>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</si>
  <si>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</si>
  <si>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</si>
  <si>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</si>
  <si>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</si>
  <si>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</si>
  <si>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</si>
  <si>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</si>
  <si>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</si>
  <si>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</si>
  <si>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</si>
  <si>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</si>
  <si>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</si>
  <si>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</si>
  <si>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</si>
  <si>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</si>
  <si>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</si>
  <si>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</si>
  <si>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</si>
  <si>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</si>
  <si>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</si>
  <si>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</si>
  <si>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</si>
  <si>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</si>
  <si>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</si>
  <si>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</si>
  <si>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</si>
  <si>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</si>
  <si>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</si>
  <si>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</si>
  <si>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</si>
  <si>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</si>
  <si>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</si>
  <si>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</si>
  <si>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</si>
  <si>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</si>
  <si>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</si>
  <si>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</si>
  <si>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</si>
  <si>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</si>
  <si>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</si>
  <si>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</si>
  <si>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</si>
  <si>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</si>
  <si>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</si>
  <si>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</si>
  <si>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</si>
  <si>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</si>
  <si>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</si>
  <si>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</si>
  <si>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</si>
  <si>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</si>
  <si>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</si>
  <si>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</si>
  <si>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</si>
  <si>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</si>
  <si>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</si>
  <si>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</si>
  <si>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</si>
  <si>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</si>
  <si>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</si>
  <si>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</si>
  <si>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</si>
  <si>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</si>
  <si>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</si>
  <si>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</si>
  <si>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</si>
  <si>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</si>
  <si>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</si>
  <si>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</si>
  <si>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</si>
  <si>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</si>
  <si>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</si>
  <si>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</si>
  <si>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</si>
  <si>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</si>
  <si>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</si>
  <si>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</si>
  <si>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</si>
  <si>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</si>
  <si>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</si>
  <si>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</si>
  <si>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</si>
  <si>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</si>
  <si>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</si>
  <si>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</si>
  <si>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</si>
  <si>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</si>
  <si>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</si>
  <si>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</si>
  <si>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</si>
  <si>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</si>
  <si>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</si>
  <si>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</si>
  <si>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</si>
  <si>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</si>
  <si>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</si>
  <si>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</si>
  <si>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</si>
  <si>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</si>
  <si>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</si>
  <si>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</si>
  <si>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</si>
  <si>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</si>
  <si>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</si>
  <si>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</si>
  <si>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</si>
  <si>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</si>
  <si>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</si>
  <si>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</si>
  <si>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</si>
  <si>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</si>
  <si>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</si>
  <si>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</si>
  <si>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</si>
  <si>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</si>
  <si>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</si>
  <si>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</si>
  <si>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</si>
  <si>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</si>
  <si>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</si>
  <si>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</si>
  <si>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</si>
  <si>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</si>
  <si>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</si>
  <si>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</si>
  <si>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</si>
  <si>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</si>
  <si>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</si>
  <si>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</si>
  <si>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</si>
  <si>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</si>
  <si>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</si>
  <si>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</si>
  <si>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</si>
  <si>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</si>
  <si>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</si>
  <si>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</si>
  <si>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</si>
  <si>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</si>
  <si>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</si>
  <si>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</si>
  <si>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</si>
  <si>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</si>
  <si>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</si>
  <si>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</si>
  <si>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</si>
  <si>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</si>
  <si>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</si>
  <si>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</si>
  <si>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</si>
  <si>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</si>
  <si>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</si>
  <si>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</si>
  <si>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</si>
  <si>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</si>
  <si>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</si>
  <si>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</si>
  <si>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</si>
  <si>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</si>
  <si>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</si>
  <si>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</si>
  <si>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</si>
  <si>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</si>
  <si>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</si>
  <si>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</si>
  <si>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</si>
  <si>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</si>
  <si>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</si>
  <si>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</si>
  <si>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</si>
  <si>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</si>
  <si>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</si>
  <si>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</si>
  <si>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</si>
  <si>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</si>
  <si>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</si>
  <si>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</si>
  <si>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</si>
  <si>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</si>
  <si>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</si>
  <si>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</si>
  <si>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</si>
  <si>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</si>
  <si>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</si>
  <si>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</si>
  <si>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</si>
  <si>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</si>
  <si>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</si>
  <si>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</si>
  <si>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</si>
  <si>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</si>
  <si>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</si>
  <si>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</si>
  <si>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</si>
  <si>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</si>
  <si>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</si>
  <si>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</si>
  <si>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</si>
  <si>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</si>
  <si>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</si>
  <si>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</si>
  <si>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</si>
  <si>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</si>
  <si>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</si>
  <si>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</si>
  <si>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</si>
  <si>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</si>
  <si>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</si>
  <si>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</si>
  <si>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</si>
  <si>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</si>
  <si>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</si>
  <si>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</si>
  <si>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</si>
  <si>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</si>
  <si>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</si>
  <si>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</si>
  <si>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</si>
  <si>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</si>
  <si>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</si>
  <si>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</si>
  <si>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</si>
  <si>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</si>
  <si>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</si>
  <si>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</si>
  <si>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</si>
  <si>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</si>
  <si>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</si>
  <si>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</si>
  <si>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</si>
  <si>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</si>
  <si>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</si>
  <si>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</si>
  <si>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</si>
  <si>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</si>
  <si>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</si>
  <si>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</si>
  <si>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</si>
  <si>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</si>
  <si>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</si>
  <si>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</si>
  <si>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</si>
  <si>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</si>
  <si>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</si>
  <si>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</si>
  <si>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</si>
  <si>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</si>
  <si>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</si>
  <si>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</si>
  <si>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</si>
  <si>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</si>
  <si>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</si>
  <si>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</si>
  <si>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</si>
  <si>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</si>
  <si>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</si>
  <si>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</si>
  <si>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</si>
  <si>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</si>
  <si>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</si>
  <si>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</si>
  <si>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</si>
  <si>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</si>
  <si>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</si>
  <si>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</si>
  <si>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</si>
  <si>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</si>
  <si>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</si>
  <si>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</si>
  <si>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</si>
  <si>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</si>
  <si>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</si>
  <si>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</si>
  <si>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</si>
  <si>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</si>
  <si>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</si>
  <si>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</si>
  <si>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</si>
  <si>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</si>
  <si>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</si>
  <si>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</si>
  <si>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</si>
  <si>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</si>
  <si>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</si>
  <si>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</si>
  <si>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</si>
  <si>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</si>
  <si>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</si>
  <si>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</si>
  <si>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</si>
  <si>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</si>
  <si>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</si>
  <si>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</si>
  <si>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</si>
  <si>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</si>
  <si>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</si>
  <si>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</si>
  <si>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</si>
  <si>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</si>
  <si>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</si>
  <si>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</si>
  <si>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</si>
  <si>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</si>
  <si>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</si>
  <si>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</si>
  <si>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</si>
  <si>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</si>
  <si>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</si>
  <si>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</si>
  <si>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</si>
  <si>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</si>
  <si>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</si>
  <si>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</si>
  <si>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</si>
  <si>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</si>
  <si>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</si>
  <si>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</si>
  <si>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</si>
  <si>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</si>
  <si>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</si>
  <si>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</si>
  <si>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</si>
  <si>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</si>
  <si>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</si>
  <si>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</si>
  <si>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</si>
  <si>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</si>
  <si>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</si>
  <si>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</si>
  <si>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</si>
  <si>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</si>
  <si>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</si>
  <si>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</si>
  <si>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</si>
  <si>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</si>
  <si>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</si>
  <si>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</si>
  <si>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</si>
  <si>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</si>
  <si>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</si>
  <si>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</si>
  <si>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</si>
  <si>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</si>
  <si>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</si>
  <si>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</si>
  <si>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</si>
  <si>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</si>
  <si>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</si>
  <si>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</si>
  <si>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</si>
  <si>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</si>
  <si>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</si>
  <si>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</si>
  <si>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</si>
  <si>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</si>
  <si>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</si>
  <si>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</si>
  <si>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</si>
  <si>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</si>
  <si>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</si>
  <si>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</si>
  <si>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</si>
  <si>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</si>
  <si>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</si>
  <si>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</si>
  <si>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</si>
  <si>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</si>
  <si>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</si>
  <si>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</si>
  <si>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</si>
  <si>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</si>
  <si>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</si>
  <si>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</si>
  <si>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</si>
  <si>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</si>
  <si>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</si>
  <si>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</si>
  <si>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</si>
  <si>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</si>
  <si>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</si>
  <si>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</si>
  <si>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</si>
  <si>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</si>
  <si>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</si>
  <si>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</si>
  <si>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</si>
  <si>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</si>
  <si>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</si>
  <si>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</si>
  <si>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</si>
  <si>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</si>
  <si>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</si>
  <si>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</si>
  <si>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</si>
  <si>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</si>
  <si>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</si>
  <si>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</si>
  <si>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</si>
  <si>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</si>
  <si>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</si>
  <si>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</si>
  <si>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</si>
  <si>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</si>
  <si>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</si>
  <si>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</si>
  <si>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</si>
  <si>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</si>
  <si>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</si>
  <si>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</si>
  <si>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</si>
  <si>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</si>
  <si>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</si>
  <si>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</si>
  <si>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</si>
  <si>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</si>
  <si>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</si>
  <si>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</si>
  <si>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</si>
  <si>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</si>
  <si>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</si>
  <si>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</si>
  <si>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</si>
  <si>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</si>
  <si>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</si>
  <si>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</si>
  <si>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</si>
  <si>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</si>
  <si>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</si>
  <si>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</si>
  <si>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</si>
  <si>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</si>
  <si>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</si>
  <si>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</si>
  <si>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</si>
  <si>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</si>
  <si>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</si>
  <si>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</si>
  <si>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</si>
  <si>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</si>
  <si>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</si>
  <si>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</si>
  <si>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</si>
  <si>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</si>
  <si>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</si>
  <si>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</si>
  <si>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</si>
  <si>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</si>
  <si>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</si>
  <si>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</si>
  <si>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</si>
  <si>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</si>
  <si>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</si>
  <si>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</si>
  <si>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</si>
  <si>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</si>
  <si>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</si>
  <si>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</si>
  <si>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</si>
  <si>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</si>
  <si>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</si>
  <si>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</si>
  <si>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</si>
  <si>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</si>
  <si>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</si>
  <si>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</si>
  <si>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</si>
  <si>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</si>
  <si>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</si>
  <si>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</si>
  <si>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</si>
  <si>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</si>
  <si>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</si>
  <si>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</si>
  <si>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</si>
  <si>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</si>
  <si>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</si>
  <si>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</si>
  <si>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</si>
  <si>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</si>
  <si>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</si>
  <si>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</si>
  <si>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</si>
  <si>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</si>
  <si>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</si>
  <si>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</si>
  <si>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</si>
  <si>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</si>
  <si>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</si>
  <si>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</si>
  <si>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</si>
  <si>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</si>
  <si>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</si>
  <si>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</si>
  <si>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</si>
  <si>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</si>
  <si>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</si>
  <si>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</si>
  <si>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</si>
  <si>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</si>
  <si>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</si>
  <si>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</si>
  <si>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</si>
  <si>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</si>
  <si>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</si>
  <si>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</si>
  <si>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</si>
  <si>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</si>
  <si>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</si>
  <si>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</si>
  <si>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</si>
  <si>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</si>
  <si>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</si>
  <si>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</si>
  <si>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</si>
  <si>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</si>
  <si>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</si>
  <si>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</si>
  <si>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</si>
  <si>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</si>
  <si>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</si>
  <si>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</si>
  <si>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</si>
  <si>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</si>
  <si>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</si>
  <si>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</si>
  <si>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</si>
  <si>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</si>
  <si>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</si>
  <si>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</si>
  <si>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</si>
  <si>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</si>
  <si>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</si>
  <si>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</si>
  <si>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</si>
  <si>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</si>
  <si>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</si>
  <si>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</si>
  <si>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</si>
  <si>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</si>
  <si>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</si>
  <si>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</si>
  <si>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</si>
  <si>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</si>
  <si>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</si>
  <si>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</si>
  <si>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</si>
  <si>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</si>
  <si>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</si>
  <si>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</si>
  <si>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</si>
  <si>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</si>
  <si>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</si>
  <si>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</si>
  <si>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</si>
  <si>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</si>
  <si>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</si>
  <si>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</si>
  <si>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</si>
  <si>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</si>
  <si>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</si>
  <si>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</si>
  <si>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</si>
  <si>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</si>
  <si>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</si>
  <si>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</si>
  <si>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</si>
  <si>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</si>
  <si>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</si>
  <si>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</si>
  <si>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</si>
  <si>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</si>
  <si>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</si>
  <si>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</si>
  <si>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</si>
  <si>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</si>
  <si>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</si>
  <si>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</si>
  <si>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</si>
  <si>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</si>
  <si>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</si>
  <si>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</si>
  <si>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</si>
  <si>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</si>
  <si>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</si>
  <si>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</si>
  <si>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</si>
  <si>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</si>
  <si>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</si>
  <si>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</si>
  <si>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</si>
  <si>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</si>
  <si>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</si>
  <si>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</si>
  <si>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</si>
  <si>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</si>
  <si>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</si>
  <si>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</si>
  <si>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</si>
  <si>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</si>
  <si>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</si>
  <si>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</si>
  <si>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</si>
  <si>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</si>
  <si>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</si>
  <si>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</si>
  <si>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</si>
  <si>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</si>
  <si>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</si>
  <si>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</si>
  <si>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</si>
  <si>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</si>
  <si>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</si>
  <si>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</si>
  <si>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</si>
  <si>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</si>
  <si>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</si>
  <si>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</si>
  <si>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</si>
  <si>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</si>
  <si>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</si>
  <si>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</si>
  <si>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</si>
  <si>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</si>
  <si>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</si>
  <si>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</si>
  <si>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</si>
  <si>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</si>
  <si>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</si>
  <si>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</si>
  <si>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</si>
  <si>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</si>
  <si>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</si>
  <si>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</si>
  <si>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</si>
  <si>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</si>
  <si>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</si>
  <si>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</si>
  <si>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</si>
  <si>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</si>
  <si>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</si>
  <si>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</si>
  <si>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</si>
  <si>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</si>
  <si>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</si>
  <si>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</si>
  <si>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</si>
  <si>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</si>
  <si>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</si>
  <si>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</si>
  <si>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</si>
  <si>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</si>
  <si>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</si>
  <si>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</si>
  <si>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</si>
  <si>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</si>
  <si>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</si>
  <si>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</si>
  <si>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</si>
  <si>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</si>
  <si>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</si>
  <si>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</si>
  <si>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</si>
  <si>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</si>
  <si>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</si>
  <si>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</si>
  <si>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</si>
  <si>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</si>
  <si>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</si>
  <si>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</si>
  <si>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</si>
  <si>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</si>
  <si>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</si>
  <si>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</si>
  <si>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</si>
  <si>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</si>
  <si>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</si>
  <si>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</si>
  <si>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</si>
  <si>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</si>
  <si>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</si>
  <si>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</si>
  <si>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</si>
  <si>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</si>
  <si>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</si>
  <si>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</si>
  <si>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</si>
  <si>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</si>
  <si>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</si>
  <si>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</si>
  <si>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</si>
  <si>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</si>
  <si>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</si>
  <si>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</si>
  <si>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</si>
  <si>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</si>
  <si>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</si>
  <si>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</si>
  <si>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</si>
  <si>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</si>
  <si>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</si>
  <si>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</si>
  <si>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</si>
  <si>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</si>
  <si>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</si>
  <si>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</si>
  <si>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</si>
  <si>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</si>
  <si>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</si>
  <si>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</si>
  <si>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</si>
  <si>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</si>
  <si>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</si>
  <si>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</si>
  <si>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</si>
  <si>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</si>
  <si>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</si>
  <si>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</si>
  <si>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</si>
  <si>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</si>
  <si>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</si>
  <si>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</si>
  <si>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</si>
  <si>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</si>
  <si>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</si>
  <si>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</si>
  <si>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</si>
  <si>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</si>
  <si>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</si>
  <si>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</si>
  <si>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</si>
  <si>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</si>
  <si>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</si>
  <si>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</si>
  <si>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</si>
  <si>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</si>
  <si>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</si>
  <si>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</si>
  <si>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</si>
  <si>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</si>
  <si>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</si>
  <si>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</si>
  <si>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</si>
  <si>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</si>
  <si>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</si>
  <si>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</si>
  <si>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</si>
  <si>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</si>
  <si>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</si>
  <si>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</si>
  <si>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</si>
  <si>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</si>
  <si>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</si>
  <si>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</si>
  <si>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</si>
  <si>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</si>
  <si>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</si>
  <si>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</si>
  <si>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</si>
  <si>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</si>
  <si>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</si>
  <si>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</si>
  <si>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</si>
  <si>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</si>
  <si>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</si>
  <si>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</si>
  <si>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</si>
  <si>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</si>
  <si>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</si>
  <si>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</si>
  <si>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</si>
  <si>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</si>
  <si>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</si>
  <si>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</si>
  <si>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</si>
  <si>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</si>
  <si>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</si>
  <si>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</si>
  <si>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</si>
  <si>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</si>
  <si>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</si>
  <si>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</si>
  <si>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</si>
  <si>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</si>
  <si>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</si>
  <si>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</si>
  <si>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</si>
  <si>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</si>
  <si>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</si>
  <si>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</si>
  <si>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</si>
  <si>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</si>
  <si>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</si>
  <si>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</si>
  <si>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</si>
  <si>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</si>
  <si>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</si>
  <si>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</si>
  <si>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</si>
  <si>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</si>
  <si>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</si>
  <si>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</si>
  <si>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</si>
  <si>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</si>
  <si>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</si>
  <si>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</si>
  <si>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</si>
  <si>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</si>
  <si>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</si>
  <si>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</si>
  <si>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</si>
  <si>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</si>
  <si>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</si>
  <si>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</si>
  <si>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</si>
  <si>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</si>
  <si>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</si>
  <si>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</si>
  <si>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</si>
  <si>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</si>
  <si>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</si>
  <si>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</si>
  <si>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</si>
  <si>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</si>
  <si>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</si>
  <si>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</si>
  <si>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</si>
  <si>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</si>
  <si>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</si>
  <si>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</si>
  <si>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</si>
  <si>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</si>
  <si>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</si>
  <si>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</si>
  <si>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</si>
  <si>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</si>
  <si>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</si>
  <si>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</si>
  <si>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</si>
  <si>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</si>
  <si>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</si>
  <si>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</si>
  <si>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</si>
  <si>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</si>
  <si>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</si>
  <si>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</si>
  <si>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</si>
  <si>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</si>
  <si>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</si>
  <si>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</si>
  <si>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</si>
  <si>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</si>
  <si>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</si>
  <si>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</si>
  <si>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</si>
  <si>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</si>
  <si>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</si>
  <si>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</si>
  <si>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</si>
  <si>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</si>
  <si>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</si>
  <si>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</si>
  <si>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</si>
  <si>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</si>
  <si>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</si>
  <si>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</si>
  <si>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</si>
  <si>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</si>
  <si>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</si>
  <si>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</si>
  <si>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</si>
  <si>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</si>
  <si>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</si>
  <si>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</si>
  <si>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</si>
  <si>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</si>
  <si>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</si>
  <si>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</si>
  <si>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</si>
  <si>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</si>
  <si>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</si>
  <si>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</si>
  <si>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</si>
  <si>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</si>
  <si>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</si>
  <si>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</si>
  <si>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</si>
  <si>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</si>
  <si>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</si>
  <si>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</si>
  <si>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</si>
  <si>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</si>
  <si>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</si>
  <si>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</si>
  <si>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</si>
  <si>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</si>
  <si>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</si>
  <si>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</si>
  <si>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</si>
  <si>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</si>
  <si>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</si>
  <si>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</si>
  <si>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</si>
  <si>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</si>
  <si>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</si>
  <si>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</si>
  <si>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</si>
  <si>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</si>
  <si>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</si>
  <si>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</si>
  <si>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</si>
  <si>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</si>
  <si>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</si>
  <si>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</si>
  <si>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</si>
  <si>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</si>
  <si>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</si>
  <si>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</si>
  <si>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</si>
  <si>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</si>
  <si>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</si>
  <si>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</si>
  <si>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</si>
  <si>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</si>
  <si>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</si>
  <si>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</si>
  <si>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</si>
  <si>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</si>
  <si>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</si>
  <si>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</si>
  <si>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</si>
  <si>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</si>
  <si>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</si>
  <si>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</si>
  <si>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</si>
  <si>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</si>
  <si>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</si>
  <si>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</si>
  <si>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</si>
  <si>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</si>
  <si>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</si>
  <si>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</si>
  <si>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</si>
  <si>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</si>
  <si>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</si>
  <si>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</si>
  <si>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</si>
  <si>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</si>
  <si>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</si>
  <si>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</si>
  <si>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</si>
  <si>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</si>
  <si>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</si>
  <si>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</si>
  <si>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</si>
  <si>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</si>
  <si>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</si>
  <si>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</si>
  <si>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</si>
  <si>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</si>
  <si>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</si>
  <si>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</si>
  <si>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</si>
  <si>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</si>
  <si>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</si>
  <si>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</si>
  <si>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</si>
  <si>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</si>
  <si>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</si>
  <si>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</si>
  <si>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</si>
  <si>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</si>
  <si>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</si>
  <si>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</si>
  <si>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</si>
  <si>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</si>
  <si>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</si>
  <si>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</si>
  <si>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</si>
  <si>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</si>
  <si>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</si>
  <si>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</si>
  <si>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</si>
  <si>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</si>
  <si>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</si>
  <si>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</si>
  <si>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</si>
  <si>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</si>
  <si>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</si>
  <si>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</si>
  <si>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</si>
  <si>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</si>
  <si>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</si>
  <si>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</si>
  <si>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</si>
  <si>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</si>
  <si>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</si>
  <si>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</si>
  <si>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</si>
  <si>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</si>
  <si>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</si>
  <si>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</si>
  <si>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</si>
  <si>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</si>
  <si>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</si>
  <si>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</si>
  <si>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</si>
  <si>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</si>
  <si>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</si>
  <si>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</si>
  <si>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</si>
  <si>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</si>
  <si>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</si>
  <si>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</si>
  <si>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</si>
  <si>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</si>
  <si>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</si>
  <si>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</si>
  <si>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</si>
  <si>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</si>
  <si>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</si>
  <si>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</si>
  <si>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</si>
  <si>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</si>
  <si>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</si>
  <si>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</si>
  <si>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</si>
  <si>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</si>
  <si>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</si>
  <si>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</si>
  <si>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</si>
  <si>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</si>
  <si>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</si>
  <si>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</si>
  <si>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</si>
  <si>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</si>
  <si>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</si>
  <si>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</si>
  <si>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</si>
  <si>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</si>
  <si>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</si>
  <si>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</si>
  <si>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</si>
  <si>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</si>
  <si>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</si>
  <si>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</si>
  <si>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</si>
  <si>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</si>
  <si>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</si>
  <si>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</si>
  <si>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</si>
  <si>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</si>
  <si>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</si>
  <si>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</si>
  <si>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</si>
  <si>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</si>
  <si>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</si>
  <si>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</si>
  <si>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</si>
  <si>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</si>
  <si>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</si>
  <si>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</si>
  <si>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</si>
  <si>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</si>
  <si>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</si>
  <si>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</si>
  <si>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</si>
  <si>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</si>
  <si>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</si>
  <si>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</si>
  <si>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</si>
  <si>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</si>
  <si>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</si>
  <si>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</si>
  <si>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</si>
  <si>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</si>
  <si>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</si>
  <si>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</si>
  <si>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</si>
  <si>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</si>
  <si>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</si>
  <si>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</si>
  <si>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</si>
  <si>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</si>
  <si>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</si>
  <si>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</si>
  <si>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</si>
  <si>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</si>
  <si>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</si>
  <si>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</si>
  <si>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</si>
  <si>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</si>
  <si>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</si>
  <si>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</si>
  <si>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</si>
  <si>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</si>
  <si>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</si>
  <si>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</si>
  <si>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</si>
  <si>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</si>
  <si>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</si>
  <si>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</si>
  <si>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</si>
  <si>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</si>
  <si>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</si>
  <si>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</si>
  <si>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</si>
  <si>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</si>
  <si>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</si>
  <si>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</si>
  <si>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</si>
  <si>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</si>
  <si>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</si>
  <si>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</si>
  <si>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</si>
  <si>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</si>
  <si>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</si>
  <si>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</si>
  <si>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</si>
  <si>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</si>
  <si>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</si>
  <si>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</si>
  <si>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</si>
  <si>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</si>
  <si>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</si>
  <si>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</si>
  <si>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</si>
  <si>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</si>
  <si>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</si>
  <si>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</si>
  <si>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</si>
  <si>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</si>
  <si>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</si>
  <si>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</si>
  <si>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</si>
  <si>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</si>
  <si>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</si>
  <si>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</si>
  <si>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</si>
  <si>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</si>
  <si>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</si>
  <si>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</si>
  <si>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</si>
  <si>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</si>
  <si>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</si>
  <si>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</si>
  <si>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</si>
  <si>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</si>
  <si>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</si>
  <si>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</si>
  <si>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</si>
  <si>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</si>
  <si>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</si>
  <si>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</si>
  <si>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</si>
  <si>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</si>
  <si>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</si>
  <si>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</si>
  <si>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</si>
  <si>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</si>
  <si>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</si>
  <si>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</si>
  <si>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</si>
  <si>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</si>
  <si>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</si>
  <si>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</si>
  <si>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</si>
  <si>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</si>
  <si>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</si>
  <si>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</si>
  <si>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</si>
  <si>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</si>
  <si>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</si>
  <si>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</si>
  <si>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</si>
  <si>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</si>
  <si>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</si>
  <si>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</si>
  <si>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</si>
  <si>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</si>
  <si>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</si>
  <si>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</si>
  <si>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</si>
  <si>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</si>
  <si>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</si>
  <si>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</si>
  <si>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</si>
  <si>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</si>
  <si>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</si>
  <si>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</si>
  <si>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</si>
  <si>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</si>
  <si>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</si>
  <si>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</si>
  <si>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</si>
  <si>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</si>
  <si>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</si>
  <si>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</si>
  <si>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</si>
  <si>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</si>
  <si>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</si>
  <si>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</si>
  <si>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</si>
  <si>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</si>
  <si>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</si>
  <si>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</si>
  <si>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</si>
  <si>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</si>
  <si>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</si>
  <si>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</si>
  <si>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</si>
  <si>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</si>
  <si>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</si>
  <si>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</si>
  <si>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</si>
  <si>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</si>
  <si>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</si>
  <si>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</si>
  <si>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</si>
  <si>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</si>
  <si>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</si>
  <si>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</si>
  <si>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</si>
  <si>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</si>
  <si>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</si>
  <si>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</si>
  <si>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</si>
  <si>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</si>
  <si>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</si>
  <si>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</si>
  <si>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</si>
  <si>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</si>
  <si>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</si>
  <si>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</si>
  <si>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</si>
  <si>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</si>
  <si>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</si>
  <si>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</si>
  <si>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</si>
  <si>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</si>
  <si>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</si>
  <si>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</si>
  <si>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</si>
  <si>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</si>
  <si>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</si>
  <si>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</si>
  <si>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</si>
  <si>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</si>
  <si>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</si>
  <si>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</si>
  <si>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</si>
  <si>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</si>
  <si>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</si>
  <si>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</si>
  <si>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</si>
  <si>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</si>
  <si>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</si>
  <si>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</si>
  <si>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</si>
  <si>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</si>
  <si>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</si>
  <si>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</si>
  <si>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</si>
  <si>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</si>
  <si>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</si>
  <si>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</si>
  <si>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</si>
  <si>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</si>
  <si>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</si>
  <si>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</si>
  <si>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</si>
  <si>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</si>
  <si>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</si>
  <si>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</si>
  <si>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</si>
  <si>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</si>
  <si>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</si>
  <si>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</si>
  <si>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</si>
  <si>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</si>
  <si>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</si>
  <si>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</si>
  <si>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</si>
  <si>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</si>
  <si>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</si>
  <si>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</si>
  <si>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</si>
  <si>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</si>
  <si>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</si>
  <si>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</si>
  <si>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</si>
  <si>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</si>
  <si>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</si>
  <si>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</si>
  <si>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</si>
  <si>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</si>
  <si>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</si>
  <si>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</si>
  <si>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</si>
  <si>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</si>
  <si>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</si>
  <si>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</si>
  <si>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</si>
  <si>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</si>
  <si>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</si>
  <si>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</si>
  <si>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</si>
  <si>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</si>
  <si>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</si>
  <si>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</si>
  <si>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</si>
  <si>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</si>
  <si>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</si>
  <si>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</si>
  <si>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</si>
  <si>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</si>
  <si>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</si>
  <si>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</si>
  <si>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</si>
  <si>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</si>
  <si>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</si>
  <si>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</si>
  <si>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</si>
  <si>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</si>
  <si>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</si>
  <si>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</si>
  <si>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</si>
  <si>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</si>
  <si>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</si>
  <si>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</si>
  <si>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</si>
  <si>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</si>
  <si>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</si>
  <si>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</si>
  <si>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</si>
  <si>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</si>
  <si>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</si>
  <si>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</si>
  <si>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</si>
  <si>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</si>
  <si>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</si>
  <si>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</si>
  <si>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</si>
  <si>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</si>
  <si>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</si>
  <si>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</si>
  <si>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</si>
  <si>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</si>
  <si>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</si>
  <si>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</si>
  <si>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</si>
  <si>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</si>
  <si>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</si>
  <si>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</si>
  <si>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</si>
  <si>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</si>
  <si>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</si>
  <si>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</si>
  <si>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</si>
  <si>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</si>
  <si>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</si>
  <si>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</si>
  <si>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</si>
  <si>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</si>
  <si>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</si>
  <si>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</si>
  <si>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</si>
  <si>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</si>
  <si>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</si>
  <si>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</si>
  <si>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</si>
  <si>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</si>
  <si>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</si>
  <si>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</si>
  <si>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</si>
  <si>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</si>
  <si>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</si>
  <si>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</si>
  <si>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</si>
  <si>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</si>
  <si>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</si>
  <si>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</si>
  <si>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</si>
  <si>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</si>
  <si>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</si>
  <si>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</si>
  <si>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</si>
  <si>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</si>
  <si>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</si>
  <si>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</si>
  <si>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</si>
  <si>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</si>
  <si>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</si>
  <si>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</si>
  <si>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</si>
  <si>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</si>
  <si>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</si>
  <si>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</si>
  <si>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</si>
  <si>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</si>
  <si>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</si>
  <si>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</si>
  <si>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</si>
  <si>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</si>
  <si>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</si>
  <si>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</si>
  <si>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</si>
  <si>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</si>
  <si>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</si>
  <si>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</si>
  <si>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</si>
  <si>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</si>
  <si>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</si>
  <si>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</si>
  <si>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</si>
  <si>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</si>
  <si>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</si>
  <si>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</si>
  <si>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</si>
  <si>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</si>
  <si>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</si>
  <si>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</si>
  <si>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</si>
  <si>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</si>
  <si>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</si>
  <si>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</si>
  <si>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</si>
  <si>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</si>
  <si>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</si>
  <si>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</si>
  <si>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</si>
  <si>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</si>
  <si>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</si>
  <si>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</si>
  <si>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</si>
  <si>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</si>
  <si>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</si>
  <si>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</si>
  <si>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</si>
  <si>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</si>
  <si>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</si>
  <si>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</si>
  <si>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</si>
  <si>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</si>
  <si>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</si>
  <si>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</si>
  <si>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</si>
  <si>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</si>
  <si>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</si>
  <si>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</si>
  <si>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</si>
  <si>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</si>
  <si>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</si>
  <si>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</si>
  <si>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</si>
  <si>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</si>
  <si>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</si>
  <si>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</si>
  <si>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</si>
  <si>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</si>
  <si>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</si>
  <si>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</si>
  <si>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</si>
  <si>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</si>
  <si>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</si>
  <si>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</si>
  <si>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</si>
  <si>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</si>
  <si>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</si>
  <si>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</si>
  <si>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</si>
  <si>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</si>
  <si>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</si>
  <si>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</si>
  <si>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</si>
  <si>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</si>
  <si>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</si>
  <si>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</si>
  <si>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</si>
  <si>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</si>
  <si>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</si>
  <si>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</si>
  <si>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</si>
  <si>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</si>
  <si>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</si>
  <si>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</si>
  <si>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</si>
  <si>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</si>
  <si>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</si>
  <si>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</si>
  <si>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</si>
  <si>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</si>
  <si>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</si>
  <si>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</si>
  <si>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</si>
  <si>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</si>
  <si>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</si>
  <si>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</si>
  <si>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</si>
  <si>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</si>
  <si>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</si>
  <si>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</si>
  <si>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</si>
  <si>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</si>
  <si>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</si>
  <si>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</si>
  <si>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</si>
  <si>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</si>
  <si>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</si>
  <si>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</si>
  <si>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</si>
  <si>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</si>
  <si>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</si>
  <si>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</si>
  <si>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</si>
  <si>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</si>
  <si>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</si>
  <si>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</si>
  <si>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</si>
  <si>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</si>
  <si>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</si>
  <si>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</si>
  <si>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</si>
  <si>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</si>
  <si>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</si>
  <si>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</si>
  <si>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</si>
  <si>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</si>
  <si>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</si>
  <si>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</si>
  <si>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</si>
  <si>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</si>
  <si>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</si>
  <si>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</si>
  <si>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</si>
  <si>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</si>
  <si>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</si>
  <si>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</si>
  <si>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</si>
  <si>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</si>
  <si>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</si>
  <si>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</si>
  <si>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</si>
  <si>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</si>
  <si>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</si>
  <si>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</si>
  <si>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</si>
  <si>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</si>
  <si>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</si>
  <si>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</si>
  <si>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</si>
  <si>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</si>
  <si>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</si>
  <si>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</si>
  <si>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</si>
  <si>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</si>
  <si>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</si>
  <si>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</si>
  <si>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</si>
  <si>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</si>
  <si>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</si>
  <si>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</si>
  <si>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</si>
  <si>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</si>
  <si>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</si>
  <si>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</si>
  <si>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</si>
  <si>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</si>
  <si>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</si>
  <si>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</si>
  <si>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</si>
  <si>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</si>
  <si>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</si>
  <si>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</si>
  <si>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</si>
  <si>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</si>
  <si>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</si>
  <si>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</si>
  <si>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</si>
  <si>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</si>
  <si>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</si>
  <si>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</si>
  <si>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</si>
  <si>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</si>
  <si>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</si>
  <si>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</si>
  <si>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</si>
  <si>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</si>
  <si>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</si>
  <si>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</si>
  <si>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</si>
  <si>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</si>
  <si>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</si>
  <si>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</si>
  <si>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</si>
  <si>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</si>
  <si>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</si>
  <si>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</si>
  <si>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</si>
  <si>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</si>
  <si>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</si>
  <si>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</si>
  <si>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</si>
  <si>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</si>
  <si>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</si>
  <si>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</si>
  <si>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</si>
  <si>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</si>
  <si>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</si>
  <si>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</si>
  <si>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</si>
  <si>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</si>
  <si>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</si>
  <si>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</si>
  <si>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</si>
  <si>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</si>
  <si>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</si>
  <si>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</si>
  <si>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</si>
  <si>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</si>
  <si>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</si>
  <si>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</si>
  <si>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</si>
  <si>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</si>
  <si>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</si>
  <si>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</si>
  <si>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</si>
  <si>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</si>
  <si>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</si>
  <si>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</si>
  <si>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</si>
  <si>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</si>
  <si>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</si>
  <si>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</si>
  <si>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</si>
  <si>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</si>
  <si>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</si>
  <si>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</si>
  <si>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</si>
  <si>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</si>
  <si>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</si>
  <si>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</si>
  <si>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</si>
  <si>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</si>
  <si>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</si>
  <si>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</si>
  <si>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</si>
  <si>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</si>
  <si>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</si>
  <si>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</si>
  <si>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</si>
  <si>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</si>
  <si>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</si>
  <si>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</si>
  <si>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</si>
  <si>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</si>
  <si>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</si>
  <si>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</si>
  <si>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</si>
  <si>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</si>
  <si>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</si>
  <si>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</si>
  <si>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</si>
  <si>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</si>
  <si>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</si>
  <si>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</si>
  <si>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</si>
  <si>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</si>
  <si>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</si>
  <si>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</si>
  <si>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</si>
  <si>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</si>
  <si>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</si>
  <si>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</si>
  <si>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</si>
  <si>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</si>
  <si>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</si>
  <si>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</si>
  <si>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</si>
  <si>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</si>
  <si>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</si>
  <si>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</si>
  <si>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</si>
  <si>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</si>
  <si>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</si>
  <si>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</si>
  <si>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</si>
  <si>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</si>
  <si>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</si>
  <si>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</si>
  <si>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</si>
  <si>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</si>
  <si>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</si>
  <si>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</si>
  <si>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</si>
  <si>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</si>
  <si>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</si>
  <si>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</si>
  <si>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</si>
  <si>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</si>
  <si>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</si>
  <si>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</si>
  <si>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</si>
  <si>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</si>
  <si>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</si>
  <si>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</si>
  <si>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</si>
  <si>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</si>
  <si>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</si>
  <si>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</si>
  <si>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</si>
  <si>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</si>
  <si>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</si>
  <si>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</si>
  <si>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</si>
  <si>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</si>
  <si>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</si>
  <si>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</si>
  <si>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</si>
  <si>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</si>
  <si>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</si>
  <si>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</si>
  <si>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</si>
  <si>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</si>
  <si>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</si>
  <si>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</si>
  <si>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</si>
  <si>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</si>
  <si>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</si>
  <si>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</si>
  <si>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</si>
  <si>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</si>
  <si>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</si>
  <si>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</si>
  <si>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</si>
  <si>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</si>
  <si>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</si>
  <si>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</si>
  <si>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</si>
  <si>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</si>
  <si>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</si>
  <si>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</si>
  <si>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</si>
  <si>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</si>
  <si>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</si>
  <si>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</si>
  <si>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</si>
  <si>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</si>
  <si>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</si>
  <si>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</si>
  <si>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</si>
  <si>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</si>
  <si>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</si>
  <si>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</si>
  <si>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</si>
  <si>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</si>
  <si>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</si>
  <si>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</si>
  <si>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</si>
  <si>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</si>
  <si>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</si>
  <si>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</si>
  <si>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</si>
  <si>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</si>
  <si>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</si>
  <si>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</si>
  <si>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</si>
  <si>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</si>
  <si>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</si>
  <si>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</si>
  <si>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</si>
  <si>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</si>
  <si>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</si>
  <si>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</si>
  <si>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</si>
  <si>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</si>
  <si>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</si>
  <si>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</si>
  <si>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</si>
  <si>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</si>
  <si>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</si>
  <si>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</si>
  <si>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</si>
  <si>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</si>
  <si>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</si>
  <si>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</si>
  <si>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</si>
  <si>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</si>
  <si>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</si>
  <si>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</si>
  <si>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</si>
  <si>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</si>
  <si>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</si>
  <si>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</si>
  <si>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</si>
  <si>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</si>
  <si>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</si>
  <si>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</si>
  <si>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</si>
  <si>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</si>
  <si>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</si>
  <si>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</si>
  <si>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</si>
  <si>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</si>
  <si>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</si>
  <si>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</si>
  <si>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</si>
  <si>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</si>
  <si>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</si>
  <si>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</si>
  <si>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</si>
  <si>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</si>
  <si>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</si>
  <si>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</si>
  <si>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</si>
  <si>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</si>
  <si>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</si>
  <si>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</si>
  <si>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</si>
  <si>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</si>
  <si>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</si>
  <si>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</si>
  <si>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</si>
  <si>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</si>
  <si>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</si>
  <si>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</si>
  <si>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</si>
  <si>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</si>
  <si>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</si>
  <si>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</si>
  <si>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</si>
  <si>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</si>
  <si>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</si>
  <si>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</si>
  <si>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</si>
  <si>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</si>
  <si>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</si>
  <si>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</si>
  <si>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</si>
  <si>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</si>
  <si>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</si>
  <si>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</si>
  <si>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</si>
  <si>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</si>
  <si>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</si>
  <si>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</si>
  <si>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</si>
  <si>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</si>
  <si>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</si>
  <si>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</si>
  <si>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</si>
  <si>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</si>
  <si>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</si>
  <si>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</si>
  <si>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</si>
  <si>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</si>
  <si>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</si>
  <si>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</si>
  <si>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</si>
  <si>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</si>
  <si>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</si>
  <si>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</si>
  <si>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</si>
  <si>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</si>
  <si>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</si>
  <si>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</si>
  <si>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</si>
  <si>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</si>
  <si>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</si>
  <si>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</si>
  <si>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</si>
  <si>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</si>
  <si>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</si>
  <si>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</si>
  <si>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</si>
  <si>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</si>
  <si>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</si>
  <si>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</si>
  <si>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</si>
  <si>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</si>
  <si>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</si>
  <si>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</si>
  <si>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</si>
  <si>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</si>
  <si>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</si>
  <si>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</si>
  <si>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</si>
  <si>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</si>
  <si>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</si>
  <si>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</si>
  <si>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</si>
  <si>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</si>
  <si>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</si>
  <si>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</si>
  <si>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</si>
  <si>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</si>
  <si>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</si>
  <si>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</si>
  <si>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</si>
  <si>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</si>
  <si>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</si>
  <si>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</si>
  <si>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</si>
  <si>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</si>
  <si>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</si>
  <si>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</si>
  <si>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</si>
  <si>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</si>
  <si>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</si>
  <si>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</si>
  <si>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</si>
  <si>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</si>
  <si>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</si>
  <si>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</si>
  <si>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</si>
  <si>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</si>
  <si>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</si>
  <si>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</si>
  <si>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</si>
  <si>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</si>
  <si>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</si>
  <si>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</si>
  <si>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</si>
  <si>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</si>
  <si>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</si>
  <si>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</si>
  <si>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</si>
  <si>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</si>
  <si>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</si>
  <si>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</si>
  <si>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</si>
  <si>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</si>
  <si>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</si>
  <si>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</si>
  <si>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</si>
  <si>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</si>
  <si>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</si>
  <si>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</si>
  <si>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</si>
  <si>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</si>
  <si>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</si>
  <si>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</si>
  <si>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</si>
  <si>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</si>
  <si>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</si>
  <si>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</si>
  <si>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</si>
  <si>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</si>
  <si>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</si>
  <si>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</si>
  <si>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</si>
  <si>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</si>
  <si>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</si>
  <si>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</si>
  <si>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</si>
  <si>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</si>
  <si>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</si>
  <si>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</si>
  <si>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</si>
  <si>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</si>
  <si>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</si>
  <si>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</si>
  <si>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</si>
  <si>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</si>
  <si>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</si>
  <si>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</si>
  <si>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</si>
  <si>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</si>
  <si>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</si>
  <si>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</si>
  <si>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</si>
  <si>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</si>
  <si>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</si>
  <si>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</si>
  <si>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</si>
  <si>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</si>
  <si>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</si>
  <si>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</si>
  <si>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</si>
  <si>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</si>
  <si>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</si>
  <si>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</si>
  <si>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</si>
  <si>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</si>
  <si>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</si>
  <si>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</si>
  <si>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</si>
  <si>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</si>
  <si>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</si>
  <si>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</si>
  <si>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</si>
  <si>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</si>
  <si>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</si>
  <si>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</si>
  <si>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</si>
  <si>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</si>
  <si>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</si>
  <si>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</si>
  <si>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</si>
  <si>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</si>
  <si>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</si>
  <si>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</si>
  <si>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</si>
  <si>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</si>
  <si>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</si>
  <si>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</si>
  <si>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</si>
  <si>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</si>
  <si>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</si>
  <si>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</si>
  <si>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</si>
  <si>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</si>
  <si>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</si>
  <si>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</si>
  <si>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</si>
  <si>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</si>
  <si>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</si>
  <si>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</si>
  <si>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</si>
  <si>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</si>
  <si>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</si>
  <si>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</si>
  <si>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</si>
  <si>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</si>
  <si>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</si>
  <si>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</si>
  <si>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</si>
  <si>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</si>
  <si>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</si>
  <si>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</si>
  <si>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</si>
  <si>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</si>
  <si>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</si>
  <si>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</si>
  <si>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</si>
  <si>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</si>
  <si>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</si>
  <si>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</si>
  <si>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</si>
  <si>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</si>
  <si>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</si>
  <si>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</si>
  <si>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</si>
  <si>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</si>
  <si>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</si>
  <si>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</si>
  <si>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</si>
  <si>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</si>
  <si>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</si>
  <si>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</si>
  <si>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</si>
  <si>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</si>
  <si>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</si>
  <si>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</si>
  <si>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</si>
  <si>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</si>
  <si>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</si>
  <si>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</si>
  <si>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</si>
  <si>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</si>
  <si>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</si>
  <si>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</si>
  <si>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</si>
  <si>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</si>
  <si>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</si>
  <si>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</si>
  <si>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</si>
  <si>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</si>
  <si>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</si>
  <si>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</si>
  <si>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</si>
  <si>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</si>
  <si>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</si>
  <si>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</si>
  <si>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</si>
  <si>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</si>
  <si>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</si>
  <si>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</si>
  <si>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</si>
  <si>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</si>
  <si>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</si>
  <si>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</si>
  <si>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</si>
  <si>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</si>
  <si>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</si>
  <si>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</si>
  <si>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</si>
  <si>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</si>
  <si>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</si>
  <si>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</si>
  <si>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</si>
  <si>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</si>
  <si>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</si>
  <si>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</si>
  <si>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</si>
  <si>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</si>
  <si>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</si>
  <si>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</si>
  <si>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</si>
  <si>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</si>
  <si>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</si>
  <si>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</si>
  <si>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</si>
  <si>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</si>
  <si>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</si>
  <si>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</si>
  <si>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</si>
  <si>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</si>
  <si>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</si>
  <si>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</si>
  <si>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</si>
  <si>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</si>
  <si>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</si>
  <si>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</si>
  <si>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</si>
  <si>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</si>
  <si>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</si>
  <si>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</si>
  <si>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</si>
  <si>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</si>
  <si>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</si>
  <si>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</si>
  <si>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</si>
  <si>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</si>
  <si>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</si>
  <si>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</si>
  <si>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</si>
  <si>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</si>
  <si>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</si>
  <si>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</si>
  <si>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</si>
  <si>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</si>
  <si>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</si>
  <si>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</si>
  <si>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</si>
  <si>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</si>
  <si>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</si>
  <si>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</si>
  <si>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</si>
  <si>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</si>
  <si>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</si>
  <si>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</si>
  <si>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</si>
  <si>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</si>
  <si>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</si>
  <si>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</si>
  <si>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</si>
  <si>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</si>
  <si>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</si>
  <si>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</si>
  <si>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</si>
  <si>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</si>
  <si>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</si>
  <si>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</si>
  <si>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</si>
  <si>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</si>
  <si>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</si>
  <si>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</si>
  <si>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</si>
  <si>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</si>
  <si>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</si>
  <si>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</si>
  <si>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</si>
  <si>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</si>
  <si>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</si>
  <si>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</si>
  <si>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</si>
  <si>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</si>
  <si>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</si>
  <si>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</si>
  <si>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</si>
  <si>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</si>
  <si>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</si>
  <si>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</si>
  <si>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</si>
  <si>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</si>
  <si>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</si>
  <si>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</si>
  <si>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</si>
  <si>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</si>
  <si>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</si>
  <si>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</si>
  <si>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</si>
  <si>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</si>
  <si>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</si>
  <si>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</si>
  <si>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</si>
  <si>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</si>
  <si>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</si>
  <si>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</si>
  <si>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</si>
  <si>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</si>
  <si>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</si>
  <si>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</si>
  <si>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</si>
  <si>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</si>
  <si>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</si>
  <si>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</si>
  <si>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</si>
  <si>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</si>
  <si>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</si>
  <si>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</si>
  <si>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</si>
  <si>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</si>
  <si>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</si>
  <si>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</si>
  <si>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</si>
  <si>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</si>
  <si>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</si>
  <si>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</si>
  <si>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</si>
  <si>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</si>
  <si>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</si>
  <si>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</si>
  <si>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</si>
  <si>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</si>
  <si>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</si>
  <si>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</si>
  <si>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</si>
  <si>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</si>
  <si>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</si>
  <si>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</si>
  <si>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</si>
  <si>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</si>
  <si>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</si>
  <si>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</si>
  <si>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</si>
  <si>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</si>
  <si>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</si>
  <si>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</si>
  <si>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</si>
  <si>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</si>
  <si>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</si>
  <si>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</si>
  <si>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</si>
  <si>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</si>
  <si>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</si>
  <si>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</si>
  <si>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</si>
  <si>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</si>
  <si>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</si>
  <si>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</si>
  <si>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</si>
  <si>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</si>
  <si>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</si>
  <si>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</si>
  <si>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</si>
  <si>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</si>
  <si>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</si>
  <si>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</si>
  <si>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</si>
  <si>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</si>
  <si>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</si>
  <si>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</si>
  <si>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</si>
  <si>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</si>
  <si>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</si>
  <si>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</si>
  <si>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</si>
  <si>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</si>
  <si>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</si>
  <si>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</si>
  <si>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</si>
  <si>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</si>
  <si>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</si>
  <si>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</si>
  <si>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</si>
  <si>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</si>
  <si>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</si>
  <si>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</si>
  <si>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</si>
  <si>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</si>
  <si>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</si>
  <si>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</si>
  <si>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</si>
  <si>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</si>
  <si>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</si>
  <si>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</si>
  <si>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</si>
  <si>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</si>
  <si>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</si>
  <si>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</si>
  <si>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</si>
  <si>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</si>
  <si>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</si>
  <si>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</si>
  <si>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</si>
  <si>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</si>
  <si>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</si>
  <si>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</si>
  <si>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</si>
  <si>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</si>
  <si>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</si>
  <si>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</si>
  <si>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</si>
  <si>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</si>
  <si>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</si>
  <si>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</si>
  <si>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</si>
  <si>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</si>
  <si>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</si>
  <si>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</si>
  <si>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</si>
  <si>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</si>
  <si>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</si>
  <si>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</si>
  <si>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</si>
  <si>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</si>
  <si>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</si>
  <si>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</si>
  <si>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</si>
  <si>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</si>
  <si>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</si>
  <si>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</si>
  <si>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</si>
  <si>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</si>
  <si>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</si>
  <si>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</si>
  <si>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</si>
  <si>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</si>
  <si>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</si>
  <si>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</si>
  <si>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</si>
  <si>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</si>
  <si>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</si>
  <si>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</si>
  <si>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</si>
  <si>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</si>
  <si>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</si>
  <si>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</si>
  <si>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</si>
  <si>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</si>
  <si>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</si>
  <si>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</si>
  <si>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</si>
  <si>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</si>
  <si>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</si>
  <si>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</si>
  <si>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</si>
  <si>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</si>
  <si>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</si>
  <si>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</si>
  <si>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</si>
  <si>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</si>
  <si>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</si>
  <si>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</si>
  <si>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</si>
  <si>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</si>
  <si>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</si>
  <si>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</si>
  <si>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</si>
  <si>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</si>
  <si>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</si>
  <si>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</si>
  <si>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</si>
  <si>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</si>
  <si>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</si>
  <si>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</si>
  <si>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</si>
  <si>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</si>
  <si>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</si>
  <si>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</si>
  <si>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</si>
  <si>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</si>
  <si>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</si>
  <si>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</si>
  <si>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</si>
  <si>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</si>
  <si>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</si>
  <si>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</si>
  <si>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</si>
  <si>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</si>
  <si>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</si>
  <si>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</si>
  <si>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</si>
  <si>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</si>
  <si>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</si>
  <si>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</si>
  <si>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</si>
  <si>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</si>
  <si>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</si>
  <si>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</si>
  <si>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</si>
  <si>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</si>
  <si>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</si>
  <si>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</si>
  <si>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</si>
  <si>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</si>
  <si>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</si>
  <si>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</si>
  <si>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</si>
  <si>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</si>
  <si>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</si>
  <si>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</si>
  <si>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</si>
  <si>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</si>
  <si>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</si>
  <si>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</si>
  <si>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</si>
  <si>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</si>
  <si>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</si>
  <si>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</si>
  <si>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</si>
  <si>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</si>
  <si>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</si>
  <si>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</si>
  <si>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</si>
  <si>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</si>
  <si>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</si>
  <si>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</si>
  <si>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</si>
  <si>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</si>
  <si>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</si>
  <si>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</si>
  <si>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</si>
  <si>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</si>
  <si>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</si>
  <si>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</si>
  <si>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</si>
  <si>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</si>
  <si>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</si>
  <si>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</si>
  <si>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</si>
  <si>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</si>
  <si>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</si>
  <si>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</si>
  <si>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</si>
  <si>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</si>
  <si>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</si>
  <si>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</si>
  <si>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</si>
  <si>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</si>
  <si>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</si>
  <si>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</si>
  <si>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</si>
  <si>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</si>
  <si>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</si>
  <si>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</si>
  <si>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</si>
  <si>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</si>
  <si>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</si>
  <si>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</si>
  <si>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</si>
  <si>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</si>
  <si>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</si>
  <si>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</si>
  <si>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</si>
  <si>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</si>
  <si>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</si>
  <si>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</si>
  <si>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</si>
  <si>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</si>
  <si>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</si>
  <si>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</si>
  <si>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</si>
  <si>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</si>
  <si>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</si>
  <si>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</si>
  <si>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</si>
  <si>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</si>
  <si>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</si>
  <si>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</si>
  <si>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</si>
  <si>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</si>
  <si>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</si>
  <si>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</si>
  <si>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</si>
  <si>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</si>
  <si>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</si>
  <si>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</si>
  <si>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</si>
  <si>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</si>
  <si>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</si>
  <si>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</si>
  <si>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</si>
  <si>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</si>
  <si>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</si>
  <si>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</si>
  <si>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</si>
  <si>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</si>
  <si>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</si>
  <si>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</si>
  <si>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</si>
  <si>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</si>
  <si>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</si>
  <si>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</si>
  <si>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</si>
  <si>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</si>
  <si>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</si>
  <si>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</si>
  <si>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</si>
  <si>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</si>
  <si>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</si>
  <si>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</si>
  <si>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</si>
  <si>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</si>
  <si>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</si>
  <si>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</si>
  <si>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</si>
  <si>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</si>
  <si>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</si>
  <si>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</si>
  <si>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</si>
  <si>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</si>
  <si>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</si>
  <si>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</si>
  <si>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</si>
  <si>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</si>
  <si>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</si>
  <si>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</si>
  <si>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</si>
  <si>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</si>
  <si>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</si>
  <si>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</si>
  <si>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</si>
  <si>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</si>
  <si>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</si>
  <si>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</si>
  <si>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</si>
  <si>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</si>
  <si>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</si>
  <si>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</si>
  <si>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</si>
  <si>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</si>
  <si>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</si>
  <si>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</si>
  <si>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</si>
  <si>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</si>
  <si>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</si>
  <si>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</si>
  <si>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</si>
  <si>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</si>
  <si>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</si>
  <si>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</si>
  <si>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</si>
  <si>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</si>
  <si>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</si>
  <si>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</si>
  <si>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</si>
  <si>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</si>
  <si>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</si>
  <si>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</si>
  <si>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</si>
  <si>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</si>
  <si>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</si>
  <si>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</si>
  <si>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</si>
  <si>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</si>
  <si>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</si>
  <si>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</si>
  <si>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</si>
  <si>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</si>
  <si>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</si>
  <si>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</si>
  <si>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</si>
  <si>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</si>
  <si>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</si>
  <si>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</si>
  <si>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</si>
  <si>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</si>
  <si>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</si>
  <si>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</si>
  <si>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</si>
  <si>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</si>
  <si>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</si>
  <si>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</si>
  <si>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</si>
  <si>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</si>
  <si>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</si>
  <si>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</si>
  <si>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</si>
  <si>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</si>
  <si>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</si>
  <si>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</si>
  <si>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</si>
  <si>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</si>
  <si>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</si>
  <si>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</si>
  <si>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</si>
  <si>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</si>
  <si>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</si>
  <si>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</si>
  <si>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</si>
  <si>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</si>
  <si>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</si>
  <si>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</si>
  <si>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</si>
  <si>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</si>
  <si>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</si>
  <si>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</si>
  <si>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</si>
  <si>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</si>
  <si>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</si>
  <si>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</si>
  <si>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</si>
  <si>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</si>
  <si>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</si>
  <si>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</si>
  <si>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</si>
  <si>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</si>
  <si>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</si>
  <si>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</si>
  <si>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</si>
  <si>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</si>
  <si>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</si>
  <si>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</si>
  <si>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</si>
  <si>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</si>
  <si>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</si>
  <si>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</si>
  <si>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</si>
  <si>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</si>
  <si>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</si>
  <si>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</si>
  <si>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</si>
  <si>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</si>
  <si>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</si>
  <si>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</si>
  <si>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</si>
  <si>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</si>
  <si>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</si>
  <si>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</si>
  <si>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</si>
  <si>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</si>
  <si>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</si>
  <si>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</si>
  <si>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</si>
  <si>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</si>
  <si>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</si>
  <si>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</si>
  <si>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</si>
  <si>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</si>
  <si>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</si>
  <si>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</si>
  <si>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</si>
  <si>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</si>
  <si>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</si>
  <si>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</si>
  <si>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</si>
  <si>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</si>
  <si>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</si>
  <si>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</si>
  <si>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</si>
  <si>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</si>
  <si>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</si>
  <si>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</si>
  <si>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</si>
  <si>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</si>
  <si>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</si>
  <si>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</si>
  <si>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</si>
  <si>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</si>
  <si>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</si>
  <si>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</si>
  <si>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</si>
  <si>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</si>
  <si>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</si>
  <si>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</si>
  <si>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</si>
  <si>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</si>
  <si>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</si>
  <si>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</si>
  <si>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</si>
  <si>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</si>
  <si>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</si>
  <si>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</si>
  <si>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</si>
  <si>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</si>
  <si>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</si>
  <si>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</si>
  <si>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</si>
  <si>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</si>
  <si>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</si>
  <si>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</si>
  <si>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</si>
  <si>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</si>
  <si>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</si>
  <si>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</si>
  <si>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</si>
  <si>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</si>
  <si>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</si>
  <si>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</si>
  <si>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</si>
  <si>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</si>
  <si>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</si>
  <si>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</si>
  <si>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</si>
  <si>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</si>
  <si>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</si>
  <si>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</si>
  <si>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</si>
  <si>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</si>
  <si>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</si>
  <si>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</si>
  <si>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</si>
  <si>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</si>
  <si>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</si>
  <si>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</si>
  <si>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</si>
  <si>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</si>
  <si>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</si>
  <si>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</si>
  <si>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</si>
  <si>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</si>
  <si>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</si>
  <si>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</si>
  <si>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</si>
  <si>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</si>
  <si>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</si>
  <si>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</si>
  <si>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</si>
  <si>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</si>
  <si>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</si>
  <si>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</si>
  <si>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</si>
  <si>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</si>
  <si>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</si>
  <si>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</si>
  <si>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</si>
  <si>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</si>
  <si>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</si>
  <si>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</si>
  <si>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</si>
  <si>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</si>
  <si>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</si>
  <si>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</si>
  <si>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</si>
  <si>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</si>
  <si>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</si>
  <si>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</si>
  <si>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</si>
  <si>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</si>
  <si>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</si>
  <si>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</si>
  <si>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</si>
  <si>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</si>
  <si>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</si>
  <si>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</si>
  <si>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</si>
  <si>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</si>
  <si>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</si>
  <si>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</si>
  <si>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</si>
  <si>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</si>
  <si>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</si>
  <si>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</si>
  <si>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</si>
  <si>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</si>
  <si>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</si>
  <si>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</si>
  <si>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</si>
  <si>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</si>
  <si>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</si>
  <si>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</si>
  <si>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</si>
  <si>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</si>
  <si>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</si>
  <si>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</si>
  <si>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</si>
  <si>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</si>
  <si>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</si>
  <si>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</si>
  <si>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</si>
  <si>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</si>
  <si>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</si>
  <si>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</si>
  <si>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</si>
  <si>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</si>
  <si>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</si>
  <si>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</si>
  <si>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</si>
  <si>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</si>
  <si>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</si>
  <si>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</si>
  <si>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</si>
  <si>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</si>
  <si>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</si>
  <si>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</si>
  <si>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</si>
  <si>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</si>
  <si>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</si>
  <si>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</si>
  <si>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</si>
  <si>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</si>
  <si>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</si>
  <si>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</si>
  <si>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</si>
  <si>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</si>
  <si>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</si>
  <si>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</si>
  <si>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</si>
  <si>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</si>
  <si>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</si>
  <si>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</si>
  <si>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</si>
  <si>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</si>
  <si>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</si>
  <si>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</si>
  <si>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</si>
  <si>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</si>
  <si>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</si>
  <si>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</si>
  <si>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</si>
  <si>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</si>
  <si>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</si>
  <si>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</si>
  <si>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</si>
  <si>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</si>
  <si>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</si>
  <si>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</si>
  <si>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</si>
  <si>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</si>
  <si>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</si>
  <si>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</si>
  <si>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</si>
  <si>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</si>
  <si>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</si>
  <si>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</si>
  <si>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</si>
  <si>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</si>
  <si>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</si>
  <si>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</si>
  <si>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</si>
  <si>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</si>
  <si>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</si>
  <si>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</si>
  <si>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</si>
  <si>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</si>
  <si>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</si>
  <si>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</si>
  <si>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</si>
  <si>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</si>
  <si>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</si>
  <si>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</si>
  <si>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</si>
  <si>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</si>
  <si>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</si>
  <si>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</si>
  <si>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</si>
  <si>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</si>
  <si>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</si>
  <si>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</si>
  <si>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</si>
  <si>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</si>
  <si>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</si>
  <si>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</si>
  <si>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</si>
  <si>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</si>
  <si>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</si>
  <si>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</si>
  <si>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</si>
  <si>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</si>
  <si>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</si>
  <si>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</si>
  <si>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</si>
  <si>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</si>
  <si>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</si>
  <si>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</si>
  <si>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</si>
  <si>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</si>
  <si>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</si>
  <si>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</si>
  <si>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</si>
  <si>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</si>
  <si>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</si>
  <si>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</si>
  <si>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</si>
  <si>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</si>
  <si>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</si>
  <si>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</si>
  <si>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</si>
  <si>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</si>
  <si>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</si>
  <si>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</si>
  <si>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</si>
  <si>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</si>
  <si>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</si>
  <si>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</si>
  <si>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</si>
  <si>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</si>
  <si>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</si>
  <si>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</si>
  <si>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</si>
  <si>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</si>
  <si>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</si>
  <si>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</si>
  <si>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</si>
  <si>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</si>
  <si>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</si>
  <si>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</si>
  <si>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</si>
  <si>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</si>
  <si>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</si>
  <si>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</si>
  <si>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</si>
  <si>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</si>
  <si>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</si>
  <si>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</si>
  <si>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</si>
  <si>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</si>
  <si>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</si>
  <si>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</si>
  <si>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</si>
  <si>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</si>
  <si>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</si>
  <si>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</si>
  <si>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</si>
  <si>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</si>
  <si>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</si>
  <si>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</si>
  <si>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</si>
  <si>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</si>
  <si>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</si>
  <si>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</si>
  <si>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</si>
  <si>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</si>
  <si>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</si>
  <si>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</si>
  <si>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</si>
  <si>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</si>
  <si>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</si>
  <si>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</si>
  <si>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</si>
  <si>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</si>
  <si>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</si>
  <si>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</si>
  <si>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</si>
  <si>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</si>
  <si>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</si>
  <si>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</si>
  <si>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</si>
  <si>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</si>
  <si>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</si>
  <si>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</si>
  <si>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</si>
  <si>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</si>
  <si>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</si>
  <si>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</si>
  <si>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</si>
  <si>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</si>
  <si>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</si>
  <si>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</si>
  <si>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</si>
  <si>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</si>
  <si>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</si>
  <si>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</si>
  <si>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</si>
  <si>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</si>
  <si>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</si>
  <si>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</si>
  <si>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</si>
  <si>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</si>
  <si>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</si>
  <si>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</si>
  <si>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</si>
  <si>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</si>
  <si>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</si>
  <si>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</si>
  <si>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</si>
  <si>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</si>
  <si>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</si>
  <si>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</si>
  <si>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</si>
  <si>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</si>
  <si>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</si>
  <si>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</si>
  <si>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</si>
  <si>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</si>
  <si>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</si>
  <si>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</si>
  <si>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</si>
  <si>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</si>
  <si>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</si>
  <si>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</si>
  <si>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</si>
  <si>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</si>
  <si>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</si>
  <si>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</si>
  <si>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</si>
  <si>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</si>
  <si>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</si>
  <si>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</si>
  <si>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</si>
  <si>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</si>
  <si>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</si>
  <si>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</si>
  <si>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</si>
  <si>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</si>
  <si>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</si>
  <si>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</si>
  <si>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</si>
  <si>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</si>
  <si>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</si>
  <si>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</si>
  <si>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</si>
  <si>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</si>
  <si>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</si>
  <si>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</si>
  <si>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</si>
  <si>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</si>
  <si>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</si>
  <si>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</si>
  <si>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</si>
  <si>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</si>
  <si>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</si>
  <si>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</si>
  <si>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</si>
  <si>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</si>
  <si>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</si>
  <si>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</si>
  <si>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</si>
  <si>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</si>
  <si>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</si>
  <si>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</si>
  <si>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</si>
  <si>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</si>
  <si>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</si>
  <si>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</si>
  <si>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</si>
  <si>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</si>
  <si>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</si>
  <si>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</si>
  <si>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</si>
  <si>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</si>
  <si>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</si>
  <si>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</si>
  <si>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</si>
  <si>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</si>
  <si>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</si>
  <si>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</si>
  <si>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</si>
  <si>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</si>
  <si>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</si>
  <si>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</si>
  <si>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</si>
  <si>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</si>
  <si>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</si>
  <si>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</si>
  <si>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</si>
  <si>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</si>
  <si>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</si>
  <si>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</si>
  <si>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</si>
  <si>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</si>
  <si>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</si>
  <si>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</si>
  <si>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</si>
  <si>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</si>
  <si>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</si>
  <si>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</si>
  <si>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</si>
  <si>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</si>
  <si>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</si>
  <si>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</si>
  <si>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</si>
  <si>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</si>
  <si>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</si>
  <si>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</si>
  <si>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</si>
  <si>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</si>
  <si>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</si>
  <si>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</si>
  <si>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</si>
  <si>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</si>
  <si>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</si>
  <si>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</si>
  <si>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</si>
  <si>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</si>
  <si>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</si>
  <si>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</si>
  <si>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</si>
  <si>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</si>
  <si>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</si>
  <si>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</si>
  <si>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</si>
  <si>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</si>
  <si>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</si>
  <si>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</si>
  <si>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</si>
  <si>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</si>
  <si>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</si>
  <si>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</si>
  <si>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</si>
  <si>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</si>
  <si>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</si>
  <si>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</si>
  <si>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</si>
  <si>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</si>
  <si>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</si>
  <si>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</si>
  <si>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</si>
  <si>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</si>
  <si>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</si>
  <si>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</si>
  <si>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</si>
  <si>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</si>
  <si>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</si>
  <si>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</si>
  <si>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</si>
  <si>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</si>
  <si>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</si>
  <si>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</si>
  <si>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</si>
  <si>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</si>
  <si>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</si>
  <si>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</si>
  <si>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</si>
  <si>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</si>
  <si>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</si>
  <si>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</si>
  <si>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</si>
  <si>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</si>
  <si>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</si>
  <si>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</si>
  <si>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</si>
  <si>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</si>
  <si>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</si>
  <si>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</si>
  <si>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</si>
  <si>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</si>
  <si>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</si>
  <si>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</si>
  <si>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</si>
  <si>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</si>
  <si>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</si>
  <si>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</si>
  <si>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</si>
  <si>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</si>
  <si>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</si>
  <si>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</si>
  <si>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</si>
  <si>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</si>
  <si>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</si>
  <si>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</si>
  <si>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</si>
  <si>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</si>
  <si>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</si>
  <si>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</si>
  <si>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</si>
  <si>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</si>
  <si>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</si>
  <si>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</si>
  <si>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</si>
  <si>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</si>
  <si>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</si>
  <si>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</si>
  <si>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</si>
  <si>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</si>
  <si>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</si>
  <si>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</si>
  <si>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</si>
  <si>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</si>
  <si>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</si>
  <si>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</si>
  <si>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</si>
  <si>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</si>
  <si>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</si>
  <si>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</si>
  <si>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</si>
  <si>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</si>
  <si>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</si>
  <si>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</si>
  <si>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</si>
  <si>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</si>
  <si>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</si>
  <si>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</si>
  <si>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</si>
  <si>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</si>
  <si>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</si>
  <si>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</si>
  <si>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</si>
  <si>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</si>
  <si>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</si>
  <si>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</si>
  <si>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</si>
  <si>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</si>
  <si>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</si>
  <si>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</si>
  <si>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</si>
  <si>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</si>
  <si>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</si>
  <si>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</si>
  <si>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</si>
  <si>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</si>
  <si>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</si>
  <si>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</si>
  <si>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</si>
  <si>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</si>
  <si>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</si>
  <si>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</si>
  <si>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</si>
  <si>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</si>
  <si>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</si>
  <si>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</si>
  <si>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</si>
  <si>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</si>
  <si>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</si>
  <si>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</si>
  <si>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</si>
  <si>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</si>
  <si>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</si>
  <si>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</si>
  <si>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</si>
  <si>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</si>
  <si>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</si>
  <si>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</si>
  <si>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</si>
  <si>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</si>
  <si>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</si>
  <si>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</si>
  <si>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</si>
  <si>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</si>
  <si>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</si>
  <si>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</si>
  <si>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</si>
  <si>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</si>
  <si>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</si>
  <si>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</si>
  <si>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</si>
  <si>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</si>
  <si>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</si>
  <si>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</si>
  <si>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</si>
  <si>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</si>
  <si>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</si>
  <si>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</si>
  <si>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</si>
  <si>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</si>
  <si>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</si>
  <si>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</si>
  <si>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</si>
  <si>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</si>
  <si>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</si>
  <si>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</si>
  <si>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</si>
  <si>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</si>
  <si>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</si>
  <si>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</si>
  <si>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</si>
  <si>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</si>
  <si>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</si>
  <si>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</si>
  <si>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</si>
  <si>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</si>
  <si>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</si>
  <si>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</si>
  <si>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</si>
  <si>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</si>
  <si>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</si>
  <si>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</si>
  <si>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</si>
  <si>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</si>
  <si>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</si>
  <si>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</si>
  <si>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</si>
  <si>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</si>
  <si>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</si>
  <si>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</si>
  <si>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</si>
  <si>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</si>
  <si>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</si>
  <si>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</si>
  <si>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</si>
  <si>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</si>
  <si>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</si>
  <si>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</si>
  <si>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</si>
  <si>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</si>
  <si>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</si>
  <si>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</si>
  <si>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</si>
  <si>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</si>
  <si>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</si>
  <si>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</si>
  <si>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</si>
  <si>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</si>
  <si>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</si>
  <si>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</si>
  <si>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</si>
  <si>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</si>
  <si>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</si>
  <si>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</si>
  <si>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</si>
  <si>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</si>
  <si>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</si>
  <si>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</si>
  <si>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</si>
  <si>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</si>
  <si>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</si>
  <si>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</si>
  <si>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</si>
  <si>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</si>
  <si>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</si>
  <si>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</si>
  <si>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</si>
  <si>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</si>
  <si>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</si>
  <si>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</si>
  <si>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</si>
  <si>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</si>
  <si>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</si>
  <si>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</si>
  <si>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</si>
  <si>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</si>
  <si>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</si>
  <si>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</si>
  <si>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</si>
  <si>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</si>
  <si>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</si>
  <si>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</si>
  <si>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</si>
  <si>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</si>
  <si>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</si>
  <si>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</si>
  <si>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</si>
  <si>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</si>
  <si>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</si>
  <si>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</si>
  <si>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</si>
  <si>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</si>
  <si>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</si>
  <si>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</si>
  <si>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</si>
  <si>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</si>
  <si>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</si>
  <si>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</si>
  <si>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</si>
  <si>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</si>
  <si>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</si>
  <si>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</si>
  <si>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</si>
  <si>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</si>
  <si>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</si>
  <si>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</si>
  <si>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</si>
  <si>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</si>
  <si>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</si>
  <si>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</si>
  <si>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</si>
  <si>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</si>
  <si>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</si>
  <si>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</si>
  <si>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</si>
  <si>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</si>
  <si>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</si>
  <si>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</si>
  <si>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</si>
  <si>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</si>
  <si>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</si>
  <si>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</si>
  <si>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</si>
  <si>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</si>
  <si>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</si>
  <si>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</si>
  <si>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</si>
  <si>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</si>
  <si>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</si>
  <si>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</si>
  <si>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</si>
  <si>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</si>
  <si>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</si>
  <si>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</si>
  <si>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</si>
  <si>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</si>
  <si>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</si>
  <si>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</si>
  <si>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</si>
  <si>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</si>
  <si>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</si>
  <si>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</si>
  <si>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</si>
  <si>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</si>
  <si>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</si>
  <si>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</si>
  <si>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</si>
  <si>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</si>
  <si>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</si>
  <si>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</si>
  <si>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</si>
  <si>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</si>
  <si>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</si>
  <si>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</si>
  <si>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</si>
  <si>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</si>
  <si>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</si>
  <si>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</si>
  <si>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</si>
  <si>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</si>
  <si>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</si>
  <si>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</si>
  <si>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</si>
  <si>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</si>
  <si>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</si>
  <si>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</si>
  <si>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</si>
  <si>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</si>
  <si>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</si>
  <si>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</si>
  <si>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</si>
  <si>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</si>
  <si>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</si>
  <si>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</si>
  <si>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</si>
  <si>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</si>
  <si>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</si>
  <si>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</si>
  <si>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</si>
  <si>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</si>
  <si>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</si>
  <si>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</si>
  <si>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</si>
  <si>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</si>
  <si>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</si>
  <si>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</si>
  <si>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</si>
  <si>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</si>
  <si>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</si>
  <si>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</si>
  <si>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</si>
  <si>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</si>
  <si>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</si>
  <si>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</si>
  <si>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</si>
  <si>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</si>
  <si>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</si>
  <si>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</si>
  <si>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</si>
  <si>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</si>
  <si>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</si>
  <si>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</si>
  <si>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</si>
  <si>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</si>
  <si>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</si>
  <si>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</si>
  <si>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</si>
  <si>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</si>
  <si>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</si>
  <si>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</si>
  <si>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</si>
  <si>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</si>
  <si>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</si>
  <si>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</si>
  <si>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</si>
  <si>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</si>
  <si>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</si>
  <si>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</si>
  <si>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</si>
  <si>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</si>
  <si>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</si>
  <si>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</si>
  <si>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</si>
  <si>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</si>
  <si>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</si>
  <si>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</si>
  <si>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</si>
  <si>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</si>
  <si>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</si>
  <si>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</si>
  <si>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</si>
  <si>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</si>
  <si>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</si>
  <si>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</si>
  <si>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</si>
  <si>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</si>
  <si>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</si>
  <si>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</si>
  <si>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</si>
  <si>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</si>
  <si>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</si>
  <si>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</si>
  <si>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</si>
  <si>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</si>
  <si>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</si>
  <si>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</si>
  <si>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</si>
  <si>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</si>
  <si>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</si>
  <si>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</si>
  <si>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</si>
  <si>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</si>
  <si>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</si>
  <si>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</si>
  <si>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</si>
  <si>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</si>
  <si>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</si>
  <si>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</si>
  <si>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</si>
  <si>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</si>
  <si>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</si>
  <si>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</si>
  <si>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</si>
  <si>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</si>
  <si>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</si>
  <si>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</si>
  <si>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</si>
  <si>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</si>
  <si>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</si>
  <si>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</si>
  <si>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</si>
  <si>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</si>
  <si>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</si>
  <si>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</si>
  <si>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</si>
  <si>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</si>
  <si>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</si>
  <si>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</si>
  <si>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</si>
  <si>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</si>
  <si>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</si>
  <si>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</si>
  <si>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</si>
  <si>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</si>
  <si>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</si>
  <si>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</si>
  <si>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</si>
  <si>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</si>
  <si>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</si>
  <si>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</si>
  <si>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</si>
  <si>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</si>
  <si>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</si>
  <si>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</si>
  <si>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</si>
  <si>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</si>
  <si>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</si>
  <si>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</si>
  <si>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</si>
  <si>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</si>
  <si>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</si>
  <si>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</si>
  <si>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</si>
  <si>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</si>
  <si>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</si>
  <si>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</si>
  <si>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</si>
  <si>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</si>
  <si>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</si>
  <si>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</si>
  <si>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</si>
  <si>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</si>
  <si>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</si>
  <si>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</si>
  <si>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</si>
  <si>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</si>
  <si>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</si>
  <si>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</si>
  <si>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</si>
  <si>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</si>
  <si>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</si>
  <si>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</si>
  <si>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</si>
  <si>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</si>
  <si>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</si>
  <si>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</si>
  <si>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</si>
  <si>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</si>
  <si>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</si>
  <si>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</si>
  <si>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</si>
  <si>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</si>
  <si>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</si>
  <si>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</si>
  <si>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</si>
  <si>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</si>
  <si>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</si>
  <si>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</si>
  <si>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</si>
  <si>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</si>
  <si>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</si>
  <si>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</si>
  <si>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</si>
  <si>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</si>
  <si>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</si>
  <si>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</si>
  <si>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</si>
  <si>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</si>
  <si>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</si>
  <si>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</si>
  <si>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</si>
  <si>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</si>
  <si>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</si>
  <si>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</si>
  <si>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</si>
  <si>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</si>
  <si>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</si>
  <si>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</si>
  <si>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</si>
  <si>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</si>
  <si>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</si>
  <si>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</si>
  <si>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</si>
  <si>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</si>
  <si>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</si>
  <si>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</si>
  <si>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</si>
  <si>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</si>
  <si>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</si>
  <si>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</si>
  <si>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</si>
  <si>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</si>
  <si>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</si>
  <si>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</si>
  <si>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</si>
  <si>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</si>
  <si>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</si>
  <si>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</si>
  <si>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</si>
  <si>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</si>
  <si>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</si>
  <si>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</si>
  <si>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</si>
  <si>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</si>
  <si>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</si>
  <si>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</si>
  <si>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</si>
  <si>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</si>
  <si>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</si>
  <si>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</si>
  <si>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</si>
  <si>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</si>
  <si>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</si>
  <si>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</si>
  <si>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</si>
  <si>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</si>
  <si>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</si>
  <si>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</si>
  <si>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</si>
  <si>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</si>
  <si>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</si>
  <si>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</si>
  <si>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</si>
  <si>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</si>
  <si>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</si>
  <si>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</si>
  <si>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</si>
  <si>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</si>
  <si>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</si>
  <si>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</si>
  <si>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</si>
  <si>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</si>
  <si>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</si>
  <si>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</si>
  <si>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</si>
  <si>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</si>
  <si>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</si>
  <si>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</si>
  <si>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</si>
  <si>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</si>
  <si>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</si>
  <si>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</si>
  <si>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</si>
  <si>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</si>
  <si>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</si>
  <si>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</si>
  <si>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</si>
  <si>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</si>
  <si>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</si>
  <si>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</si>
  <si>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</si>
  <si>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</si>
  <si>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</si>
  <si>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</si>
  <si>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</si>
  <si>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</si>
  <si>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</si>
  <si>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</si>
  <si>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</si>
  <si>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</si>
  <si>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</si>
  <si>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</si>
  <si>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</si>
  <si>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</si>
  <si>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</si>
  <si>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</si>
  <si>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</si>
  <si>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</si>
  <si>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</si>
  <si>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</si>
  <si>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</si>
  <si>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</si>
  <si>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</si>
  <si>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</si>
  <si>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</si>
  <si>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</si>
  <si>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</si>
  <si>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</si>
  <si>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</si>
  <si>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</si>
  <si>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</si>
  <si>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</si>
  <si>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</si>
  <si>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</si>
  <si>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</si>
  <si>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</si>
  <si>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</si>
  <si>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</si>
  <si>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</si>
  <si>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</si>
  <si>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</si>
  <si>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</si>
  <si>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</si>
  <si>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</si>
  <si>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</si>
  <si>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</si>
  <si>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</si>
  <si>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</si>
  <si>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</si>
  <si>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</si>
  <si>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</si>
  <si>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</si>
  <si>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</si>
  <si>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</si>
  <si>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</si>
  <si>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</si>
  <si>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</si>
  <si>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</si>
  <si>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</si>
  <si>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</si>
  <si>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</si>
  <si>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</si>
  <si>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</si>
  <si>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</si>
  <si>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</si>
  <si>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</si>
  <si>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</si>
  <si>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</si>
  <si>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</si>
  <si>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</si>
  <si>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</si>
  <si>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</si>
  <si>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</si>
  <si>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</si>
  <si>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</si>
  <si>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</si>
  <si>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</si>
  <si>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</si>
  <si>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</si>
  <si>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</si>
  <si>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</si>
  <si>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</si>
  <si>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</si>
  <si>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</si>
  <si>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</si>
  <si>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</si>
  <si>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</si>
  <si>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</si>
  <si>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</si>
  <si>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</si>
  <si>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</si>
  <si>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</si>
  <si>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</si>
  <si>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</si>
  <si>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</si>
  <si>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</si>
  <si>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</si>
  <si>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</si>
  <si>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</si>
  <si>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</si>
  <si>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</si>
  <si>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</si>
  <si>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</si>
  <si>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</si>
  <si>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</si>
  <si>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</si>
  <si>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</si>
  <si>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</si>
  <si>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</si>
  <si>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</si>
  <si>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</si>
  <si>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</si>
  <si>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</si>
  <si>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</si>
  <si>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</si>
  <si>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</si>
  <si>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</si>
  <si>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</si>
  <si>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</si>
  <si>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</si>
  <si>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</si>
  <si>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</si>
  <si>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</si>
  <si>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</si>
  <si>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</si>
  <si>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</si>
  <si>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</si>
  <si>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</si>
  <si>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</si>
  <si>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</si>
  <si>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</si>
  <si>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</si>
  <si>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</si>
  <si>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</si>
  <si>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</si>
  <si>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</si>
  <si>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</si>
  <si>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</si>
  <si>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</si>
  <si>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</si>
  <si>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</si>
  <si>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</si>
  <si>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</si>
  <si>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</si>
  <si>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</si>
  <si>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</si>
  <si>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</si>
  <si>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</si>
  <si>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</si>
  <si>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</si>
  <si>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</si>
  <si>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</si>
  <si>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</si>
  <si>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</si>
  <si>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</si>
  <si>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</si>
  <si>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</si>
  <si>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</si>
  <si>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</si>
  <si>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</si>
  <si>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</si>
  <si>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</si>
  <si>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</si>
  <si>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</si>
  <si>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</si>
  <si>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</si>
  <si>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</si>
  <si>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</si>
  <si>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</si>
  <si>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</si>
  <si>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</si>
  <si>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</si>
  <si>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</si>
  <si>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</si>
  <si>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</si>
  <si>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</si>
  <si>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</si>
  <si>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</si>
  <si>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</si>
  <si>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</si>
  <si>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</si>
  <si>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</si>
  <si>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</si>
  <si>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</si>
  <si>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</si>
  <si>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</si>
  <si>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</si>
  <si>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</si>
  <si>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</si>
  <si>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</si>
  <si>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</si>
  <si>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</si>
  <si>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</si>
  <si>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</si>
  <si>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</si>
  <si>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</si>
  <si>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</si>
  <si>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</si>
  <si>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</si>
  <si>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</si>
  <si>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</si>
  <si>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</si>
  <si>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</si>
  <si>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</si>
  <si>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</si>
  <si>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</si>
  <si>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</si>
  <si>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</si>
  <si>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</si>
  <si>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</si>
  <si>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</si>
  <si>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</si>
  <si>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</si>
  <si>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</si>
  <si>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</si>
  <si>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</si>
  <si>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</si>
  <si>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</si>
  <si>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</si>
  <si>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</si>
  <si>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</si>
  <si>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</si>
  <si>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</si>
  <si>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</si>
  <si>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</si>
  <si>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</si>
  <si>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</si>
  <si>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</si>
  <si>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</si>
  <si>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</si>
  <si>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</si>
  <si>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</si>
  <si>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</si>
  <si>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</si>
  <si>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</si>
  <si>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</si>
  <si>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</si>
  <si>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</si>
  <si>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</si>
  <si>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</si>
  <si>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</si>
  <si>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</si>
  <si>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</si>
  <si>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</si>
  <si>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</si>
  <si>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</si>
  <si>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</si>
  <si>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</si>
  <si>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</si>
  <si>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</si>
  <si>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</si>
  <si>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</si>
  <si>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</si>
  <si>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</si>
  <si>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</si>
  <si>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</si>
  <si>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</si>
  <si>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</si>
  <si>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</si>
  <si>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</si>
  <si>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</si>
  <si>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</si>
  <si>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</si>
  <si>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</si>
  <si>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</si>
  <si>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</si>
  <si>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</si>
  <si>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</si>
  <si>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</si>
  <si>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</si>
  <si>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</si>
  <si>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</si>
  <si>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</si>
  <si>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</si>
  <si>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</si>
  <si>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</si>
  <si>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</si>
  <si>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</si>
  <si>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</si>
  <si>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</si>
  <si>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</si>
  <si>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</si>
  <si>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</si>
  <si>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</si>
  <si>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</si>
  <si>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</si>
  <si>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</si>
  <si>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</si>
  <si>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</si>
  <si>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</si>
  <si>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</si>
  <si>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</si>
  <si>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</si>
  <si>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</si>
  <si>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</si>
  <si>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</si>
  <si>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</si>
  <si>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</si>
  <si>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</si>
  <si>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</si>
  <si>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</si>
  <si>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</si>
  <si>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</si>
  <si>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</si>
  <si>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</si>
  <si>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</si>
  <si>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</si>
  <si>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</si>
  <si>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</si>
  <si>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</si>
  <si>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</si>
  <si>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</si>
  <si>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</si>
  <si>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</si>
  <si>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</si>
  <si>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</si>
  <si>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</si>
  <si>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</si>
  <si>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</si>
  <si>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</si>
  <si>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</si>
  <si>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</si>
  <si>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</si>
  <si>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</si>
  <si>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</si>
  <si>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</si>
  <si>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</si>
  <si>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</si>
  <si>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</si>
  <si>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</si>
  <si>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</si>
  <si>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</si>
  <si>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</si>
  <si>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</si>
  <si>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</si>
  <si>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</si>
  <si>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</si>
  <si>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</si>
  <si>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</si>
  <si>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</si>
  <si>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</si>
  <si>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</si>
  <si>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</si>
  <si>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</si>
  <si>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</si>
  <si>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</si>
  <si>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</si>
  <si>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</si>
  <si>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</si>
  <si>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</si>
  <si>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</si>
  <si>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</si>
  <si>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</si>
  <si>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</si>
  <si>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</si>
  <si>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</si>
  <si>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</si>
  <si>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</si>
  <si>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</si>
  <si>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</si>
  <si>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</si>
  <si>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</si>
  <si>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</si>
  <si>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</si>
  <si>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</si>
  <si>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</si>
  <si>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</si>
  <si>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</si>
  <si>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</si>
  <si>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</si>
  <si>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</si>
  <si>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</si>
  <si>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</si>
  <si>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</si>
  <si>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</si>
  <si>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</si>
  <si>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</si>
  <si>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</si>
  <si>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</si>
  <si>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</si>
  <si>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</si>
  <si>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</si>
  <si>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</si>
  <si>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</si>
  <si>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</si>
  <si>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</si>
  <si>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</si>
  <si>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</si>
  <si>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</si>
  <si>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</si>
  <si>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</si>
  <si>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</si>
  <si>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</si>
  <si>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</si>
  <si>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</si>
  <si>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</si>
  <si>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</si>
  <si>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</si>
  <si>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</si>
  <si>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</si>
  <si>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</si>
  <si>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</si>
  <si>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</si>
  <si>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</si>
  <si>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</si>
  <si>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</si>
  <si>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</si>
  <si>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</si>
  <si>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</si>
  <si>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</si>
  <si>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</si>
  <si>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</si>
  <si>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</si>
  <si>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</si>
  <si>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</si>
  <si>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</si>
  <si>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</si>
  <si>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</si>
  <si>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</si>
  <si>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</si>
  <si>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</si>
  <si>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</si>
  <si>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</si>
  <si>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</si>
  <si>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</si>
  <si>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</si>
  <si>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</si>
  <si>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</si>
  <si>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</si>
  <si>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</si>
  <si>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</si>
  <si>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</si>
  <si>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</si>
  <si>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</si>
  <si>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</si>
  <si>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</si>
  <si>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</si>
  <si>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</si>
  <si>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</si>
  <si>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</si>
  <si>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</si>
  <si>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</si>
  <si>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</si>
  <si>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</si>
  <si>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</si>
  <si>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</si>
  <si>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</si>
  <si>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</si>
  <si>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</si>
  <si>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</si>
  <si>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</si>
  <si>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</si>
  <si>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</si>
  <si>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</si>
  <si>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</si>
  <si>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</si>
  <si>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</si>
  <si>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</si>
  <si>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</si>
  <si>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</si>
  <si>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</si>
  <si>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</si>
  <si>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</si>
  <si>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</si>
  <si>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</si>
  <si>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</si>
  <si>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</si>
  <si>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</si>
  <si>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</si>
  <si>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</si>
  <si>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</si>
  <si>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</si>
  <si>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</si>
  <si>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</si>
  <si>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</si>
  <si>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</si>
  <si>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</si>
  <si>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</si>
  <si>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</si>
  <si>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</si>
  <si>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</si>
  <si>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</si>
  <si>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</si>
  <si>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</si>
  <si>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</si>
  <si>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</si>
  <si>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</si>
  <si>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</si>
  <si>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</si>
  <si>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</si>
  <si>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</si>
  <si>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</si>
  <si>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</si>
  <si>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</si>
  <si>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</si>
  <si>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</si>
  <si>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</si>
  <si>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</si>
  <si>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</si>
  <si>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</si>
  <si>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</si>
  <si>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</si>
  <si>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</si>
  <si>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</si>
  <si>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</si>
  <si>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</si>
  <si>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</si>
  <si>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</si>
  <si>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</si>
  <si>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</si>
  <si>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</si>
  <si>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</si>
  <si>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</si>
  <si>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</si>
  <si>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</si>
  <si>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</si>
  <si>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</si>
  <si>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</si>
  <si>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</si>
  <si>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</si>
  <si>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</si>
  <si>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</si>
  <si>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</si>
  <si>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</si>
  <si>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</si>
  <si>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</si>
  <si>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</si>
  <si>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</si>
  <si>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</si>
  <si>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</si>
  <si>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</si>
  <si>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</si>
  <si>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</si>
  <si>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</si>
  <si>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</si>
  <si>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</si>
  <si>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</si>
  <si>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</si>
  <si>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</si>
  <si>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</si>
  <si>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</si>
  <si>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</si>
  <si>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</si>
  <si>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</si>
  <si>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</si>
  <si>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</si>
  <si>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</si>
  <si>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</si>
  <si>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</si>
  <si>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</si>
  <si>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</si>
  <si>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</si>
  <si>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</si>
  <si>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</si>
  <si>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</si>
  <si>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</si>
  <si>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</si>
  <si>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</si>
  <si>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</si>
  <si>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</si>
  <si>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</si>
  <si>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</si>
  <si>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</si>
  <si>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</si>
  <si>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</si>
  <si>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</si>
  <si>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</si>
  <si>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</si>
  <si>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</si>
  <si>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</si>
  <si>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</si>
  <si>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</si>
  <si>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</si>
  <si>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</si>
  <si>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</si>
  <si>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</si>
  <si>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</si>
  <si>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</si>
  <si>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</si>
  <si>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</si>
  <si>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</si>
  <si>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</si>
  <si>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</si>
  <si>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</si>
  <si>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</si>
  <si>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</si>
  <si>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</si>
  <si>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</si>
  <si>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</si>
  <si>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</si>
  <si>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</si>
  <si>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</si>
  <si>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</si>
  <si>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</si>
  <si>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</si>
  <si>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</si>
  <si>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</si>
  <si>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</si>
  <si>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</si>
  <si>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</si>
  <si>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</si>
  <si>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</si>
  <si>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</si>
  <si>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</si>
  <si>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</si>
  <si>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</si>
  <si>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</si>
  <si>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</si>
  <si>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</si>
  <si>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</si>
  <si>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</si>
  <si>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</si>
  <si>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</si>
  <si>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</si>
  <si>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</si>
  <si>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</si>
  <si>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</si>
  <si>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</si>
  <si>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</si>
  <si>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</si>
  <si>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</si>
  <si>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</si>
  <si>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</si>
  <si>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</si>
  <si>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</si>
  <si>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</si>
  <si>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</si>
  <si>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</si>
  <si>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</si>
  <si>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</si>
  <si>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</si>
  <si>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</si>
  <si>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</si>
  <si>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</si>
  <si>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</si>
  <si>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</si>
  <si>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</si>
  <si>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</si>
  <si>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</si>
  <si>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</si>
  <si>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</si>
  <si>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</si>
  <si>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</si>
  <si>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</si>
  <si>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</si>
  <si>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</si>
  <si>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</si>
  <si>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</si>
  <si>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</si>
  <si>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</si>
  <si>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</si>
  <si>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</si>
  <si>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</si>
  <si>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</si>
  <si>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</si>
  <si>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</si>
  <si>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</si>
  <si>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</si>
  <si>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</si>
  <si>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</si>
  <si>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</si>
  <si>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</si>
  <si>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</si>
  <si>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</si>
  <si>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</si>
  <si>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</si>
  <si>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</si>
  <si>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</si>
  <si>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</si>
  <si>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</si>
  <si>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</si>
  <si>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</si>
  <si>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</si>
  <si>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</si>
  <si>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</si>
  <si>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</si>
  <si>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</si>
  <si>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</si>
  <si>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</si>
  <si>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</si>
  <si>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</si>
  <si>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</si>
  <si>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</si>
  <si>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</si>
  <si>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</si>
  <si>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</si>
  <si>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</si>
  <si>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</si>
  <si>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</si>
  <si>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</si>
  <si>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</si>
  <si>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</si>
  <si>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</si>
  <si>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</si>
  <si>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</si>
  <si>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</si>
  <si>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</si>
  <si>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</si>
  <si>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</si>
  <si>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</si>
  <si>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</si>
  <si>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</si>
  <si>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</si>
  <si>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</si>
  <si>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</si>
  <si>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</si>
  <si>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</si>
  <si>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</si>
  <si>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</si>
  <si>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</si>
  <si>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</si>
  <si>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</si>
  <si>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</si>
  <si>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</si>
  <si>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</si>
  <si>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</si>
  <si>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</si>
  <si>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</si>
  <si>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</si>
  <si>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</si>
  <si>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</si>
  <si>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</si>
  <si>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</si>
  <si>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</si>
  <si>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</si>
  <si>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</si>
  <si>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</si>
  <si>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</si>
  <si>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</si>
  <si>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</si>
  <si>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</si>
  <si>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</si>
  <si>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</si>
  <si>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</si>
  <si>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</si>
  <si>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</si>
  <si>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</si>
  <si>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</si>
  <si>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</si>
  <si>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</si>
  <si>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</si>
  <si>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</si>
  <si>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</si>
  <si>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</si>
  <si>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</si>
  <si>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</si>
  <si>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</si>
  <si>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</si>
  <si>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</si>
  <si>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</si>
  <si>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</si>
  <si>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</si>
  <si>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</si>
  <si>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</si>
  <si>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</si>
  <si>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</si>
  <si>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</si>
  <si>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</si>
  <si>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</si>
  <si>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</si>
  <si>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</si>
  <si>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</si>
  <si>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</si>
  <si>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</si>
  <si>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</si>
  <si>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</si>
  <si>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</si>
  <si>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</si>
  <si>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</si>
  <si>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</si>
  <si>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</si>
  <si>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</si>
  <si>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</si>
  <si>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</si>
  <si>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</si>
  <si>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</si>
  <si>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</si>
  <si>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</si>
  <si>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</si>
  <si>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</si>
  <si>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</si>
  <si>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</si>
  <si>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</si>
  <si>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</si>
  <si>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</si>
  <si>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</si>
  <si>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</si>
  <si>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</si>
  <si>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</si>
  <si>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</si>
  <si>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</si>
  <si>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</si>
  <si>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</si>
  <si>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</si>
  <si>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</si>
  <si>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</si>
  <si>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</si>
  <si>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</si>
  <si>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</si>
  <si>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</si>
  <si>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</si>
  <si>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</si>
  <si>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</si>
  <si>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</si>
  <si>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</si>
  <si>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</si>
  <si>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</si>
  <si>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</si>
  <si>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</si>
  <si>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</si>
  <si>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</si>
  <si>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</si>
  <si>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</si>
  <si>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</si>
  <si>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</si>
  <si>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</si>
  <si>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</si>
  <si>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</si>
  <si>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</si>
  <si>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</si>
  <si>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</si>
  <si>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</si>
  <si>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</si>
  <si>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</si>
  <si>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</si>
  <si>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</si>
  <si>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</si>
  <si>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</si>
  <si>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</si>
  <si>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</si>
  <si>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</si>
  <si>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</si>
  <si>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</si>
  <si>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</si>
  <si>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</si>
  <si>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</si>
  <si>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</si>
  <si>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</si>
  <si>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</si>
  <si>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</si>
  <si>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</si>
  <si>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</si>
  <si>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</si>
  <si>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</si>
  <si>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</si>
  <si>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</si>
  <si>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</si>
  <si>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</si>
  <si>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</si>
  <si>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</si>
  <si>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</si>
  <si>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</si>
  <si>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</si>
  <si>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</si>
  <si>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</si>
  <si>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</si>
  <si>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</si>
  <si>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</si>
  <si>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</si>
  <si>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</si>
  <si>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</si>
  <si>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</si>
  <si>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</si>
  <si>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</si>
  <si>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</si>
  <si>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</si>
  <si>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</si>
  <si>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</si>
  <si>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</si>
  <si>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</si>
  <si>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</si>
  <si>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</si>
  <si>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</si>
  <si>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</si>
  <si>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</si>
  <si>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</si>
  <si>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</si>
  <si>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</si>
  <si>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</si>
  <si>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</si>
  <si>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</si>
  <si>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</si>
  <si>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</si>
  <si>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</si>
  <si>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</si>
  <si>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</si>
  <si>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</si>
  <si>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</si>
  <si>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</si>
  <si>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</si>
  <si>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</si>
  <si>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</si>
  <si>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</si>
  <si>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</si>
  <si>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</si>
  <si>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</si>
  <si>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</si>
  <si>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</si>
  <si>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</si>
  <si>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</si>
  <si>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</si>
  <si>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</si>
  <si>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</si>
  <si>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</si>
  <si>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</si>
  <si>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</si>
  <si>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</si>
  <si>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</si>
  <si>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</si>
  <si>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</si>
  <si>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</si>
  <si>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</si>
  <si>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</si>
  <si>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</si>
  <si>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</si>
  <si>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</si>
  <si>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</si>
  <si>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</si>
  <si>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</si>
  <si>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</si>
  <si>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</si>
  <si>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</si>
  <si>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</si>
  <si>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</si>
  <si>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</si>
  <si>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</si>
  <si>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</si>
  <si>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</si>
  <si>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</si>
  <si>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</si>
  <si>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</si>
  <si>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</si>
  <si>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</si>
  <si>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</si>
  <si>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</si>
  <si>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</si>
  <si>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</si>
  <si>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</si>
  <si>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</si>
  <si>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</si>
  <si>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</si>
  <si>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</si>
  <si>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</si>
  <si>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</si>
  <si>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</si>
  <si>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</si>
  <si>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</si>
  <si>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</si>
  <si>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</si>
  <si>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</si>
  <si>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</si>
  <si>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</si>
  <si>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</si>
  <si>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</si>
  <si>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</si>
  <si>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</si>
  <si>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</si>
  <si>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</si>
  <si>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</si>
  <si>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</si>
  <si>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</si>
  <si>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</si>
  <si>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</si>
  <si>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</si>
  <si>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</si>
  <si>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</si>
  <si>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</si>
  <si>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</si>
  <si>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</si>
  <si>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</si>
  <si>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</si>
  <si>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</si>
  <si>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</si>
  <si>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</si>
  <si>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</si>
  <si>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</si>
  <si>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</si>
  <si>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</si>
  <si>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</si>
  <si>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</si>
  <si>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</si>
  <si>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</si>
  <si>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</si>
  <si>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</si>
  <si>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</si>
  <si>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</si>
  <si>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</si>
  <si>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</si>
  <si>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</si>
  <si>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</si>
  <si>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</si>
  <si>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</si>
  <si>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</si>
  <si>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</si>
  <si>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</si>
  <si>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</si>
  <si>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</si>
  <si>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</si>
  <si>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</si>
  <si>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</si>
  <si>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</si>
  <si>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</si>
  <si>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</si>
  <si>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</si>
  <si>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</si>
  <si>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</si>
  <si>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</si>
  <si>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</si>
  <si>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</si>
  <si>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</si>
  <si>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</si>
  <si>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</si>
  <si>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</si>
  <si>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</si>
  <si>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</si>
  <si>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</si>
  <si>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</si>
  <si>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</si>
  <si>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</si>
  <si>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</si>
  <si>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</si>
  <si>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</si>
  <si>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</si>
  <si>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</si>
  <si>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</si>
  <si>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</si>
  <si>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</si>
  <si>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</si>
  <si>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</si>
  <si>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</si>
  <si>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</si>
  <si>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</si>
  <si>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</si>
  <si>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</si>
  <si>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</si>
  <si>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</si>
  <si>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</si>
  <si>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</si>
  <si>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</si>
  <si>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</si>
  <si>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</si>
  <si>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</si>
  <si>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</si>
  <si>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</si>
  <si>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</si>
  <si>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</si>
  <si>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</si>
  <si>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</si>
  <si>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</si>
  <si>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</si>
  <si>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</si>
  <si>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</si>
  <si>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</si>
  <si>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</si>
  <si>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</si>
  <si>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</si>
  <si>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</si>
  <si>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</si>
  <si>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</si>
  <si>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</si>
  <si>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</si>
  <si>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</si>
  <si>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</si>
  <si>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</si>
  <si>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</si>
  <si>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</si>
  <si>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</si>
  <si>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</si>
  <si>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</si>
  <si>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</si>
  <si>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</si>
  <si>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</si>
  <si>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</si>
  <si>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</si>
  <si>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</si>
  <si>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</si>
  <si>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</si>
  <si>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</si>
  <si>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</si>
  <si>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</si>
  <si>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</si>
  <si>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</si>
  <si>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</si>
  <si>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</si>
  <si>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</si>
  <si>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</si>
  <si>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</si>
  <si>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</si>
  <si>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</si>
  <si>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</si>
  <si>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</si>
  <si>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</si>
  <si>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</si>
  <si>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</si>
  <si>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</si>
  <si>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</si>
  <si>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</si>
  <si>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</si>
  <si>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</si>
  <si>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</si>
  <si>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</si>
  <si>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</si>
  <si>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</si>
  <si>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</si>
  <si>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</si>
  <si>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</si>
  <si>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</si>
  <si>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</si>
  <si>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</si>
  <si>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</si>
  <si>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</si>
  <si>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</si>
  <si>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</si>
  <si>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</si>
  <si>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</si>
  <si>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</si>
  <si>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</si>
  <si>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</si>
  <si>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</si>
  <si>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</si>
  <si>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</si>
  <si>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</si>
  <si>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</si>
  <si>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</si>
  <si>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</si>
  <si>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</si>
  <si>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</si>
  <si>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</si>
  <si>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</si>
  <si>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</si>
  <si>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</si>
  <si>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</si>
  <si>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</si>
  <si>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</si>
  <si>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</si>
  <si>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</si>
  <si>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</si>
  <si>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</si>
  <si>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</si>
  <si>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</si>
  <si>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</si>
  <si>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</si>
  <si>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</si>
  <si>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</si>
  <si>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</si>
  <si>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</si>
  <si>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</si>
  <si>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</si>
  <si>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</si>
  <si>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</si>
  <si>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</si>
  <si>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</si>
  <si>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</si>
  <si>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</si>
  <si>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</si>
  <si>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</si>
  <si>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</si>
  <si>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</si>
  <si>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</si>
  <si>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</si>
  <si>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</si>
  <si>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</si>
  <si>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</si>
  <si>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</si>
  <si>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</si>
  <si>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</si>
  <si>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</si>
  <si>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</si>
  <si>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</si>
  <si>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</si>
  <si>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</si>
  <si>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</si>
  <si>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</si>
  <si>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</si>
  <si>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</si>
  <si>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</si>
  <si>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</si>
  <si>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</si>
  <si>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</si>
  <si>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</si>
  <si>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</si>
  <si>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</si>
  <si>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</si>
  <si>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</si>
  <si>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</si>
  <si>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</si>
  <si>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</si>
  <si>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</si>
  <si>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</si>
  <si>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</si>
  <si>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</si>
  <si>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</si>
  <si>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</si>
  <si>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</si>
  <si>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</si>
  <si>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</si>
  <si>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</si>
  <si>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</si>
  <si>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</si>
  <si>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</si>
  <si>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</si>
  <si>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</si>
  <si>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</si>
  <si>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</si>
  <si>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</si>
  <si>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</si>
  <si>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</si>
  <si>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</si>
  <si>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</si>
  <si>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</si>
  <si>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</si>
  <si>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</si>
  <si>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</si>
  <si>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</si>
  <si>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</si>
  <si>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</si>
  <si>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</si>
  <si>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</si>
  <si>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</si>
  <si>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</si>
  <si>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</si>
  <si>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</si>
  <si>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</si>
  <si>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</si>
  <si>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</si>
  <si>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</si>
  <si>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</si>
  <si>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</si>
  <si>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</si>
  <si>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</si>
  <si>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</si>
  <si>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</si>
  <si>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</si>
  <si>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</si>
  <si>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</si>
  <si>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</si>
  <si>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</si>
  <si>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</si>
  <si>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</si>
  <si>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</si>
  <si>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</si>
  <si>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</si>
  <si>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</si>
  <si>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</si>
  <si>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</si>
  <si>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</si>
  <si>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</si>
  <si>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</si>
  <si>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</si>
  <si>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</si>
  <si>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</si>
  <si>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</si>
  <si>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</si>
  <si>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</si>
  <si>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</si>
  <si>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</si>
  <si>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</si>
  <si>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</si>
  <si>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</si>
  <si>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</si>
  <si>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</si>
  <si>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</si>
  <si>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</si>
  <si>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</si>
  <si>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</si>
  <si>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</si>
  <si>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</si>
  <si>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</si>
  <si>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</si>
  <si>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</si>
  <si>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</si>
  <si>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</si>
  <si>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</si>
  <si>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</si>
  <si>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</si>
  <si>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</si>
  <si>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</si>
  <si>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</si>
  <si>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</si>
  <si>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</si>
  <si>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</si>
  <si>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</si>
  <si>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</si>
  <si>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</si>
  <si>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</si>
  <si>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</si>
  <si>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</si>
  <si>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</si>
  <si>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</si>
  <si>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</si>
  <si>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</si>
  <si>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</si>
  <si>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</si>
  <si>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</si>
  <si>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</si>
  <si>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</si>
  <si>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</si>
  <si>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</si>
  <si>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</si>
  <si>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</si>
  <si>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</si>
  <si>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</si>
  <si>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</si>
  <si>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</si>
  <si>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</si>
  <si>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</si>
  <si>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</si>
  <si>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</si>
  <si>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</si>
  <si>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</si>
  <si>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</si>
  <si>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</si>
  <si>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</si>
  <si>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</si>
  <si>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</si>
  <si>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</si>
  <si>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</si>
  <si>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</si>
  <si>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</si>
  <si>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</si>
  <si>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</si>
  <si>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</si>
  <si>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</si>
  <si>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</si>
  <si>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</si>
  <si>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</si>
  <si>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</si>
  <si>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</si>
  <si>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</si>
  <si>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</si>
  <si>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</si>
  <si>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</si>
  <si>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</si>
  <si>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</si>
  <si>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</si>
  <si>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</si>
  <si>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</si>
  <si>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</si>
  <si>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</si>
  <si>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</si>
  <si>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</si>
  <si>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</si>
  <si>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</si>
  <si>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</si>
  <si>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</si>
  <si>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</si>
  <si>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</si>
  <si>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</si>
  <si>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</si>
  <si>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</si>
  <si>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</si>
  <si>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</si>
  <si>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</si>
  <si>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</si>
  <si>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</si>
  <si>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</si>
  <si>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</si>
  <si>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</si>
  <si>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</si>
  <si>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</si>
  <si>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</si>
  <si>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</si>
  <si>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</si>
  <si>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</si>
  <si>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</si>
  <si>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</si>
  <si>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</si>
  <si>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</si>
  <si>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</si>
  <si>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</si>
  <si>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</si>
  <si>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</si>
  <si>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</si>
  <si>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</si>
  <si>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</si>
  <si>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</si>
  <si>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</si>
  <si>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</si>
  <si>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</si>
  <si>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</si>
  <si>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</si>
  <si>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</si>
  <si>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</si>
  <si>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</si>
  <si>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</si>
  <si>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</si>
  <si>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</si>
  <si>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</si>
  <si>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</si>
  <si>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</si>
  <si>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</si>
  <si>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</si>
  <si>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</si>
  <si>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</si>
  <si>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</si>
  <si>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</si>
  <si>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</si>
  <si>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</si>
  <si>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</si>
  <si>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</si>
  <si>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</si>
  <si>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</si>
  <si>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</si>
  <si>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</si>
  <si>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</si>
  <si>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</si>
  <si>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</si>
  <si>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</si>
  <si>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</si>
  <si>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</si>
  <si>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</si>
  <si>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</si>
  <si>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</si>
  <si>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</si>
  <si>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</si>
  <si>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</si>
  <si>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</si>
  <si>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</si>
  <si>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</si>
  <si>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</si>
  <si>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</si>
  <si>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</si>
  <si>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</si>
  <si>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</si>
  <si>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</si>
  <si>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</si>
  <si>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</si>
  <si>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</si>
  <si>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</si>
  <si>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</si>
  <si>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</si>
  <si>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</si>
  <si>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</si>
  <si>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</si>
  <si>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</si>
  <si>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</si>
  <si>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</si>
  <si>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</si>
  <si>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</si>
  <si>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</si>
  <si>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</si>
  <si>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</si>
  <si>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</si>
  <si>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</si>
  <si>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</si>
  <si>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</si>
  <si>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</si>
  <si>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</si>
  <si>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</si>
  <si>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</si>
  <si>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</si>
  <si>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</si>
  <si>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</si>
  <si>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</si>
  <si>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</si>
  <si>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</si>
  <si>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</si>
  <si>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</si>
  <si>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</si>
  <si>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</si>
  <si>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</si>
  <si>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</si>
  <si>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</si>
  <si>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</si>
  <si>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</si>
  <si>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</si>
  <si>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</si>
  <si>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</si>
  <si>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</si>
  <si>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</si>
  <si>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</si>
  <si>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</si>
  <si>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</si>
  <si>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</si>
  <si>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</si>
  <si>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</si>
  <si>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</si>
  <si>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</si>
  <si>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</si>
  <si>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</si>
  <si>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</si>
  <si>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</si>
  <si>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</si>
  <si>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</si>
  <si>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</si>
  <si>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</si>
  <si>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</si>
  <si>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</si>
  <si>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</si>
  <si>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</si>
  <si>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</si>
  <si>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</si>
  <si>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</si>
  <si>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</si>
  <si>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</si>
  <si>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</si>
  <si>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</si>
  <si>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</si>
  <si>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</si>
  <si>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</si>
  <si>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</si>
  <si>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</si>
  <si>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</si>
  <si>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</si>
  <si>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</si>
  <si>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</si>
  <si>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</si>
  <si>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</si>
  <si>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</si>
  <si>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</si>
  <si>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</si>
  <si>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</si>
  <si>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</si>
  <si>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</si>
  <si>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</si>
  <si>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</si>
  <si>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</si>
  <si>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</si>
  <si>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</si>
  <si>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</si>
  <si>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</si>
  <si>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</si>
  <si>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</si>
  <si>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</si>
  <si>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</si>
  <si>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</si>
  <si>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</si>
  <si>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</si>
  <si>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</si>
  <si>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</si>
  <si>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</si>
  <si>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</si>
  <si>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</si>
  <si>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</si>
  <si>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</si>
  <si>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</si>
  <si>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</si>
  <si>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</si>
  <si>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</si>
  <si>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</si>
  <si>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</si>
  <si>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</si>
  <si>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</si>
  <si>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</si>
  <si>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</si>
  <si>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</si>
  <si>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</si>
  <si>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</si>
  <si>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</si>
  <si>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</si>
  <si>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</si>
  <si>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</si>
  <si>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</si>
  <si>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</si>
  <si>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</si>
  <si>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</si>
  <si>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</si>
  <si>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</si>
  <si>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</si>
  <si>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</si>
  <si>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</si>
  <si>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</si>
  <si>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</si>
  <si>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</si>
  <si>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</si>
  <si>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</si>
  <si>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</si>
  <si>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</si>
  <si>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</si>
  <si>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</si>
  <si>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</si>
  <si>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</si>
  <si>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</si>
  <si>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</si>
  <si>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</si>
  <si>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</si>
  <si>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</si>
  <si>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</si>
  <si>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</si>
  <si>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</si>
  <si>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</si>
  <si>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</si>
  <si>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</si>
  <si>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</si>
  <si>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</si>
  <si>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</si>
  <si>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</si>
  <si>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</si>
  <si>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</si>
  <si>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</si>
  <si>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</si>
  <si>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</si>
  <si>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</si>
  <si>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</si>
  <si>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</si>
  <si>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</si>
  <si>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</si>
  <si>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</si>
  <si>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</si>
  <si>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</si>
  <si>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</si>
  <si>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</si>
  <si>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</si>
  <si>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</si>
  <si>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</si>
  <si>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</si>
  <si>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</si>
  <si>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</si>
  <si>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</si>
  <si>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</si>
  <si>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</si>
  <si>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</si>
  <si>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</si>
  <si>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</si>
  <si>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</si>
  <si>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</si>
  <si>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</si>
  <si>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</si>
  <si>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</si>
  <si>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</si>
  <si>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</si>
  <si>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</si>
  <si>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</si>
  <si>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</si>
  <si>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</si>
  <si>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</si>
  <si>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</si>
  <si>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</si>
  <si>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</si>
  <si>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</si>
  <si>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</si>
  <si>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</si>
  <si>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</si>
  <si>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</si>
  <si>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</si>
  <si>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</si>
  <si>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</si>
  <si>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</si>
  <si>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</si>
  <si>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</si>
  <si>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</si>
  <si>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</si>
  <si>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</si>
  <si>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</si>
  <si>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</si>
  <si>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</si>
  <si>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</si>
  <si>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</si>
  <si>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</si>
  <si>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</si>
  <si>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</si>
  <si>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</si>
  <si>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</si>
  <si>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</si>
  <si>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</si>
  <si>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</si>
  <si>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</si>
  <si>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</si>
  <si>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</si>
  <si>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</si>
  <si>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</si>
  <si>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</si>
  <si>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</si>
  <si>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</si>
  <si>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</si>
  <si>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</si>
  <si>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</si>
  <si>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</si>
  <si>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</si>
  <si>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</si>
  <si>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</si>
  <si>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</si>
  <si>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</si>
  <si>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</si>
  <si>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</si>
  <si>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</si>
  <si>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</si>
  <si>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</si>
  <si>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</si>
  <si>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</si>
  <si>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</si>
  <si>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</si>
  <si>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</si>
  <si>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</si>
  <si>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</si>
  <si>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</si>
  <si>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</si>
  <si>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</si>
  <si>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</si>
  <si>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</si>
  <si>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</si>
  <si>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</si>
  <si>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</si>
  <si>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</si>
  <si>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</si>
  <si>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</si>
  <si>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</si>
  <si>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</si>
  <si>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</si>
  <si>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</si>
  <si>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</si>
  <si>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</si>
  <si>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</si>
  <si>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</si>
  <si>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</si>
  <si>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</si>
  <si>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</si>
  <si>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</si>
  <si>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</si>
  <si>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</si>
  <si>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</si>
  <si>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</si>
  <si>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</si>
  <si>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</si>
  <si>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</si>
  <si>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</si>
  <si>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</si>
  <si>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</si>
  <si>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</si>
  <si>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</si>
  <si>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</si>
  <si>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</si>
  <si>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</si>
  <si>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</si>
  <si>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</si>
  <si>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</si>
  <si>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</si>
  <si>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</si>
  <si>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</si>
  <si>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</si>
  <si>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</si>
  <si>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</si>
  <si>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</si>
  <si>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</si>
  <si>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</si>
  <si>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</si>
  <si>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</si>
  <si>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</si>
  <si>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</si>
  <si>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</si>
  <si>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</si>
  <si>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</si>
  <si>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</si>
  <si>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</si>
  <si>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</si>
  <si>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</si>
  <si>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</si>
  <si>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</si>
  <si>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</si>
  <si>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</si>
  <si>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</si>
  <si>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</si>
  <si>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</si>
  <si>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</si>
  <si>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</si>
  <si>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</si>
  <si>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</si>
  <si>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</si>
  <si>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</si>
  <si>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</si>
  <si>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</si>
  <si>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</si>
  <si>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</si>
  <si>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</si>
  <si>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</si>
  <si>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</si>
  <si>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</si>
  <si>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</si>
  <si>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</si>
  <si>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</si>
  <si>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</si>
  <si>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</si>
  <si>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</si>
  <si>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</si>
  <si>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</si>
  <si>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</si>
  <si>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</si>
  <si>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</si>
  <si>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</si>
  <si>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</si>
  <si>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</si>
  <si>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</si>
  <si>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</si>
  <si>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</si>
  <si>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</si>
  <si>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</si>
  <si>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</si>
  <si>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</si>
  <si>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</si>
  <si>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</si>
  <si>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</si>
  <si>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</si>
  <si>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</si>
  <si>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</si>
  <si>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</si>
  <si>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</si>
  <si>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</si>
  <si>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</si>
  <si>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</si>
  <si>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</si>
  <si>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</si>
  <si>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</si>
  <si>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</si>
  <si>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</si>
  <si>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</si>
  <si>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</si>
  <si>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</si>
  <si>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</si>
  <si>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</si>
  <si>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</si>
  <si>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</si>
  <si>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</si>
  <si>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</si>
  <si>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</si>
  <si>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</si>
  <si>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</si>
  <si>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</si>
  <si>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</si>
  <si>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</si>
  <si>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</si>
  <si>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</si>
  <si>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</si>
  <si>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</si>
  <si>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</si>
  <si>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</si>
  <si>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</si>
  <si>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</si>
  <si>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</si>
  <si>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</si>
  <si>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</si>
  <si>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</si>
  <si>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</si>
  <si>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</si>
  <si>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</si>
  <si>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</si>
  <si>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</si>
  <si>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</si>
  <si>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</si>
  <si>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</si>
  <si>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</si>
  <si>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</si>
  <si>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</si>
  <si>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</si>
  <si>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</si>
  <si>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</si>
  <si>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</si>
  <si>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</si>
  <si>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</si>
  <si>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</si>
  <si>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</si>
  <si>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</si>
  <si>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</si>
  <si>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</si>
  <si>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</si>
  <si>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</si>
  <si>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</si>
  <si>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</si>
  <si>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</si>
  <si>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</si>
  <si>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</si>
  <si>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</si>
  <si>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</si>
  <si>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</si>
  <si>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</si>
  <si>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</si>
  <si>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</si>
  <si>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</si>
  <si>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</si>
  <si>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</si>
  <si>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</si>
  <si>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</si>
  <si>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</si>
  <si>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</si>
  <si>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</si>
  <si>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</si>
  <si>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</si>
  <si>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</si>
  <si>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</si>
  <si>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</si>
  <si>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</si>
  <si>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</si>
  <si>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</si>
  <si>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</si>
  <si>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</si>
  <si>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</si>
  <si>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</si>
  <si>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</si>
  <si>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</si>
  <si>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</si>
  <si>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</si>
  <si>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</si>
  <si>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</si>
  <si>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</si>
  <si>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</si>
  <si>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</si>
  <si>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</si>
  <si>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</si>
  <si>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</si>
  <si>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</si>
  <si>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</si>
  <si>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</si>
  <si>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</si>
  <si>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</si>
  <si>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</si>
  <si>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</si>
  <si>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</si>
  <si>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</si>
  <si>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</si>
  <si>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</si>
  <si>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</si>
  <si>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</si>
  <si>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</si>
  <si>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</si>
  <si>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</si>
  <si>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</si>
  <si>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</si>
  <si>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</si>
  <si>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</si>
  <si>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</si>
  <si>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</si>
  <si>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</si>
  <si>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</si>
  <si>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</si>
  <si>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</si>
  <si>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</si>
  <si>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</si>
  <si>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</si>
  <si>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</si>
  <si>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</si>
  <si>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</si>
  <si>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</si>
  <si>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</si>
  <si>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</si>
  <si>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</si>
  <si>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</si>
  <si>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</si>
  <si>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</si>
  <si>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</si>
  <si>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</si>
  <si>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</si>
  <si>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</si>
  <si>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</si>
  <si>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</si>
  <si>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</si>
  <si>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</si>
  <si>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</si>
  <si>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</si>
  <si>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</si>
  <si>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</si>
  <si>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</si>
  <si>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</si>
  <si>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</si>
  <si>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</si>
  <si>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</si>
  <si>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</si>
  <si>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</si>
  <si>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</si>
  <si>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</si>
  <si>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</si>
  <si>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</si>
  <si>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</si>
  <si>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</si>
  <si>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</si>
  <si>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</si>
  <si>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</si>
  <si>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</si>
  <si>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</si>
  <si>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</si>
  <si>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</si>
  <si>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</si>
  <si>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</si>
  <si>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</si>
  <si>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</si>
  <si>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</si>
  <si>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</si>
  <si>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</si>
  <si>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</si>
  <si>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</si>
  <si>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</si>
  <si>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</si>
  <si>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</si>
  <si>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</si>
  <si>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</si>
  <si>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</si>
  <si>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</si>
  <si>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</si>
  <si>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</si>
  <si>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</si>
  <si>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</si>
  <si>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</si>
  <si>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</si>
  <si>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</si>
  <si>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</si>
  <si>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</si>
  <si>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</si>
  <si>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</si>
  <si>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</si>
  <si>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</si>
  <si>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</si>
  <si>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</si>
  <si>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</si>
  <si>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</si>
  <si>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</si>
  <si>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</si>
  <si>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</si>
  <si>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</si>
  <si>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</si>
  <si>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</si>
  <si>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</si>
  <si>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</si>
  <si>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</si>
  <si>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</si>
  <si>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</si>
  <si>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</si>
  <si>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</si>
  <si>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</si>
  <si>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</si>
  <si>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</si>
  <si>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</si>
  <si>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</si>
  <si>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</si>
  <si>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</si>
  <si>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</si>
  <si>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</si>
  <si>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</si>
  <si>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</si>
  <si>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</si>
  <si>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</si>
  <si>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</si>
  <si>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</si>
  <si>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</si>
  <si>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</si>
  <si>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</si>
  <si>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</si>
  <si>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</si>
  <si>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</si>
  <si>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</si>
  <si>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</si>
  <si>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</si>
  <si>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</si>
  <si>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</si>
  <si>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</si>
  <si>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</si>
  <si>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</si>
  <si>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</si>
  <si>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</si>
  <si>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</si>
  <si>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</si>
  <si>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</si>
  <si>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</si>
  <si>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</si>
  <si>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</si>
  <si>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</si>
  <si>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</si>
  <si>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</si>
  <si>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</si>
  <si>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</si>
  <si>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</si>
  <si>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</si>
  <si>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</si>
  <si>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</si>
  <si>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</si>
  <si>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</si>
  <si>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</si>
  <si>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</si>
  <si>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</si>
  <si>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</si>
  <si>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</si>
  <si>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</si>
  <si>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</si>
  <si>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</si>
  <si>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</si>
  <si>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</si>
  <si>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</si>
  <si>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</si>
  <si>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</si>
  <si>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</si>
  <si>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</si>
  <si>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</si>
  <si>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</si>
  <si>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</si>
  <si>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</si>
  <si>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</si>
  <si>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</si>
  <si>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</si>
  <si>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</si>
  <si>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</si>
  <si>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</si>
  <si>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</si>
  <si>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</si>
  <si>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</si>
  <si>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</si>
  <si>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</si>
  <si>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</si>
  <si>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</si>
  <si>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</si>
  <si>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</si>
  <si>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</si>
  <si>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</si>
  <si>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</si>
  <si>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</si>
  <si>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</si>
  <si>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</si>
  <si>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</si>
  <si>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</si>
  <si>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</si>
  <si>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</si>
  <si>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</si>
  <si>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</si>
  <si>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</si>
  <si>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</si>
  <si>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</si>
  <si>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</si>
  <si>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</si>
  <si>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</si>
  <si>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</si>
  <si>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</si>
  <si>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</si>
  <si>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</si>
  <si>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</si>
  <si>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</si>
  <si>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</si>
  <si>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</si>
  <si>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</si>
  <si>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</si>
  <si>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</si>
  <si>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</si>
  <si>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</si>
  <si>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</si>
  <si>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</si>
  <si>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</si>
  <si>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</si>
  <si>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</si>
  <si>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</si>
  <si>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</si>
  <si>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</si>
  <si>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</si>
  <si>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</si>
  <si>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</si>
  <si>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</si>
  <si>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</si>
  <si>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</si>
  <si>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</si>
  <si>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</si>
  <si>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</si>
  <si>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</si>
  <si>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</si>
  <si>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</si>
  <si>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</si>
  <si>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</si>
  <si>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</si>
  <si>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</si>
  <si>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</si>
  <si>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</si>
  <si>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</si>
  <si>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</si>
  <si>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</si>
  <si>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</si>
  <si>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</si>
  <si>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</si>
  <si>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</si>
  <si>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</si>
  <si>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</si>
  <si>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</si>
  <si>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</si>
  <si>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</si>
  <si>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</si>
  <si>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</si>
  <si>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</si>
  <si>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</si>
  <si>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</si>
  <si>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</si>
  <si>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</si>
  <si>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</si>
  <si>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</si>
  <si>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</si>
  <si>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</si>
  <si>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</si>
  <si>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</si>
  <si>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</si>
  <si>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</si>
  <si>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</si>
  <si>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</si>
  <si>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</si>
  <si>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</si>
  <si>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</si>
  <si>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</si>
  <si>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</si>
  <si>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</si>
  <si>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</si>
  <si>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</si>
  <si>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</si>
  <si>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</si>
  <si>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</si>
  <si>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</si>
  <si>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</si>
  <si>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</si>
  <si>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</si>
  <si>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</si>
  <si>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</si>
  <si>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</si>
  <si>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</si>
  <si>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</si>
  <si>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</si>
  <si>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</si>
  <si>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</si>
  <si>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</si>
  <si>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</si>
  <si>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</si>
  <si>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</si>
  <si>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</si>
  <si>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</si>
  <si>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</si>
  <si>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</si>
  <si>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</si>
  <si>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</si>
  <si>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</si>
  <si>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</si>
  <si>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</si>
  <si>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</si>
  <si>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</si>
  <si>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</si>
  <si>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</si>
  <si>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</si>
  <si>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</si>
  <si>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</si>
  <si>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</si>
  <si>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</si>
  <si>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</si>
  <si>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</si>
  <si>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</si>
  <si>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</si>
  <si>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</si>
  <si>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</si>
  <si>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</si>
  <si>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</si>
  <si>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</si>
  <si>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</si>
  <si>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</si>
  <si>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</si>
  <si>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</si>
  <si>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</si>
  <si>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</si>
  <si>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</si>
  <si>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</si>
  <si>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</si>
  <si>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</si>
  <si>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</si>
  <si>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</si>
  <si>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</si>
  <si>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</si>
  <si>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</si>
  <si>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</si>
  <si>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</si>
  <si>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</si>
  <si>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</si>
  <si>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</si>
  <si>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</si>
  <si>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</si>
  <si>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</si>
  <si>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</si>
  <si>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</si>
  <si>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</si>
  <si>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</si>
  <si>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</si>
  <si>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</si>
  <si>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</si>
  <si>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</si>
  <si>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</si>
  <si>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</si>
  <si>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</si>
  <si>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</si>
  <si>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</si>
  <si>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</si>
  <si>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</si>
  <si>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</si>
  <si>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</si>
  <si>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</si>
  <si>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</si>
  <si>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</si>
  <si>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</si>
  <si>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</si>
  <si>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</si>
  <si>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</si>
  <si>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</si>
  <si>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</si>
  <si>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</si>
  <si>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</si>
  <si>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</si>
  <si>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</si>
  <si>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</si>
  <si>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</si>
  <si>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</si>
  <si>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</si>
  <si>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</si>
  <si>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</si>
  <si>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</si>
  <si>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</si>
  <si>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</si>
  <si>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</si>
  <si>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</si>
  <si>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</si>
  <si>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</si>
  <si>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</si>
  <si>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</si>
  <si>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</si>
  <si>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</si>
  <si>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</si>
  <si>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</si>
  <si>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</si>
  <si>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</si>
  <si>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</si>
  <si>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</si>
  <si>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</si>
  <si>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</si>
  <si>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</si>
  <si>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</si>
  <si>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</si>
  <si>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</si>
  <si>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</si>
  <si>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</si>
  <si>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</si>
  <si>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</si>
  <si>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</si>
  <si>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</si>
  <si>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</si>
  <si>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</si>
  <si>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</si>
  <si>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</si>
  <si>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</si>
  <si>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</si>
  <si>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</si>
  <si>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</si>
  <si>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</si>
  <si>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</si>
  <si>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</si>
  <si>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</si>
  <si>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</si>
  <si>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</si>
  <si>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</si>
  <si>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</si>
  <si>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</si>
  <si>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</si>
  <si>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</si>
  <si>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</si>
  <si>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</si>
  <si>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</si>
  <si>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</si>
  <si>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</si>
  <si>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</si>
  <si>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</si>
  <si>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</si>
  <si>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</si>
  <si>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</si>
  <si>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</si>
  <si>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</si>
  <si>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</si>
  <si>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</si>
  <si>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</si>
  <si>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</si>
  <si>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</si>
  <si>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</si>
  <si>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</si>
  <si>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</si>
  <si>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</si>
  <si>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</si>
  <si>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</si>
  <si>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</si>
  <si>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</si>
  <si>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</si>
  <si>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</si>
  <si>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</si>
  <si>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</si>
  <si>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</si>
  <si>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</si>
  <si>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</si>
  <si>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</si>
  <si>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</si>
  <si>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</si>
  <si>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</si>
  <si>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</si>
  <si>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</si>
  <si>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</si>
  <si>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</si>
  <si>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</si>
  <si>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</si>
  <si>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</si>
  <si>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</si>
  <si>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</si>
  <si>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</si>
  <si>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</si>
  <si>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</si>
  <si>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</si>
  <si>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</si>
  <si>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</si>
  <si>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</si>
  <si>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</si>
  <si>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</si>
  <si>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</si>
  <si>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</si>
  <si>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</si>
  <si>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</si>
  <si>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</si>
  <si>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</si>
  <si>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</si>
  <si>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</si>
  <si>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</si>
  <si>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</si>
  <si>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</si>
  <si>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</si>
  <si>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</si>
  <si>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</si>
  <si>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</si>
  <si>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</si>
  <si>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</si>
  <si>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</si>
  <si>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</si>
  <si>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</si>
  <si>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</si>
  <si>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</si>
  <si>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</si>
  <si>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</si>
  <si>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</si>
  <si>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</si>
  <si>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</si>
  <si>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</si>
  <si>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</si>
  <si>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</si>
  <si>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</si>
  <si>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</si>
  <si>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</si>
  <si>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</si>
  <si>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</si>
  <si>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</si>
  <si>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</si>
  <si>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</si>
  <si>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</si>
  <si>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</si>
  <si>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</si>
  <si>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</si>
  <si>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</si>
  <si>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</si>
  <si>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</si>
  <si>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</si>
  <si>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</si>
  <si>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</si>
  <si>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</si>
  <si>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</si>
  <si>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</si>
  <si>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</si>
  <si>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</si>
  <si>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</si>
  <si>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</si>
  <si>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</si>
  <si>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</si>
  <si>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</si>
  <si>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</si>
  <si>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</si>
  <si>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</si>
  <si>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</si>
  <si>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</si>
  <si>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</si>
  <si>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</si>
  <si>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</si>
  <si>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</si>
  <si>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</si>
  <si>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</si>
  <si>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</si>
  <si>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</si>
  <si>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</si>
  <si>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</si>
  <si>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</si>
  <si>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</si>
  <si>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</si>
  <si>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</si>
  <si>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</si>
  <si>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</si>
  <si>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</si>
  <si>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</si>
  <si>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</si>
  <si>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</si>
  <si>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</si>
  <si>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</si>
  <si>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</si>
  <si>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</si>
  <si>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</si>
  <si>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</si>
  <si>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</si>
  <si>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</si>
  <si>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</si>
  <si>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</si>
  <si>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</si>
  <si>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</si>
  <si>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</si>
  <si>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</si>
  <si>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</si>
  <si>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</si>
  <si>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</si>
  <si>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</si>
  <si>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</si>
  <si>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</si>
  <si>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</si>
  <si>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</si>
  <si>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</si>
  <si>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</si>
  <si>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</si>
  <si>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</si>
  <si>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</si>
  <si>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</si>
  <si>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</si>
  <si>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</si>
  <si>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</si>
  <si>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</si>
  <si>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</si>
  <si>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</si>
  <si>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</si>
  <si>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</si>
  <si>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</si>
  <si>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</si>
  <si>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</si>
  <si>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</si>
  <si>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</si>
  <si>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</si>
  <si>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</si>
  <si>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</si>
  <si>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</si>
  <si>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</si>
  <si>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</si>
  <si>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</si>
  <si>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</si>
  <si>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</si>
  <si>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</si>
  <si>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</si>
  <si>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</si>
  <si>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</si>
  <si>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</si>
  <si>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</si>
  <si>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</si>
  <si>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</si>
  <si>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</si>
  <si>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</si>
  <si>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</si>
  <si>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</si>
  <si>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</si>
  <si>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</si>
  <si>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</si>
  <si>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</si>
  <si>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</si>
  <si>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</si>
  <si>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</si>
  <si>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</si>
  <si>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</si>
  <si>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</si>
  <si>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</si>
  <si>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</si>
  <si>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</si>
  <si>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</si>
  <si>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</si>
  <si>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</si>
  <si>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</si>
  <si>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</si>
  <si>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</si>
  <si>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</si>
  <si>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</si>
  <si>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</si>
  <si>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</si>
  <si>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</si>
  <si>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</si>
  <si>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</si>
  <si>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</si>
  <si>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</si>
  <si>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</si>
  <si>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</si>
  <si>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</si>
  <si>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</si>
  <si>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</si>
  <si>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</si>
  <si>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</si>
  <si>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</si>
  <si>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</si>
  <si>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</si>
  <si>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</si>
  <si>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</si>
  <si>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</si>
  <si>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</si>
  <si>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</si>
  <si>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</si>
  <si>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</si>
  <si>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</si>
  <si>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</si>
  <si>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</si>
  <si>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</si>
  <si>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</si>
  <si>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</si>
  <si>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</si>
  <si>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</si>
  <si>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</si>
  <si>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</si>
  <si>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</si>
  <si>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</si>
  <si>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</si>
  <si>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</si>
  <si>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</si>
  <si>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</si>
  <si>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</si>
  <si>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</si>
  <si>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</si>
  <si>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</si>
  <si>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</si>
  <si>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</si>
  <si>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</si>
  <si>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</si>
  <si>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</si>
  <si>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</si>
  <si>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</si>
  <si>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</si>
  <si>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</si>
  <si>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</si>
  <si>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</si>
  <si>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</si>
  <si>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</si>
  <si>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</si>
  <si>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</si>
  <si>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</si>
  <si>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</si>
  <si>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</si>
  <si>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</si>
  <si>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</si>
  <si>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</si>
  <si>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</si>
  <si>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</si>
  <si>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</si>
  <si>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</si>
  <si>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</si>
  <si>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</si>
  <si>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</si>
  <si>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</si>
  <si>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</si>
  <si>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</si>
  <si>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</si>
  <si>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</si>
  <si>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</si>
  <si>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</si>
  <si>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</si>
  <si>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</si>
  <si>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</si>
  <si>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</si>
  <si>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</si>
  <si>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</si>
  <si>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</si>
  <si>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</si>
  <si>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</si>
  <si>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</si>
  <si>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</si>
  <si>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</si>
  <si>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</si>
  <si>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</si>
  <si>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</si>
  <si>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</si>
  <si>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</si>
  <si>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</si>
  <si>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</si>
  <si>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</si>
  <si>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</si>
  <si>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</si>
  <si>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</si>
  <si>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</si>
  <si>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</si>
  <si>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</si>
  <si>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</si>
  <si>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</si>
  <si>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</si>
  <si>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</si>
  <si>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</si>
  <si>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</si>
  <si>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</si>
  <si>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</si>
  <si>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</si>
  <si>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</si>
  <si>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</si>
  <si>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</si>
  <si>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</si>
  <si>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</si>
  <si>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</si>
  <si>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</si>
  <si>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</si>
  <si>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</si>
  <si>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</si>
  <si>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</si>
  <si>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</si>
  <si>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</si>
  <si>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</si>
  <si>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</si>
  <si>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</si>
  <si>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</si>
  <si>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</si>
  <si>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</si>
  <si>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</si>
  <si>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</si>
  <si>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</si>
  <si>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</si>
  <si>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</si>
  <si>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</si>
  <si>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</si>
  <si>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</si>
  <si>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</si>
  <si>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</si>
  <si>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</si>
  <si>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</si>
  <si>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</si>
  <si>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</si>
  <si>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</si>
  <si>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</si>
  <si>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</si>
  <si>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</si>
  <si>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</si>
  <si>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</si>
  <si>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</si>
  <si>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</si>
  <si>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</si>
  <si>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</si>
  <si>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</si>
  <si>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</si>
  <si>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</si>
  <si>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</si>
  <si>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</si>
  <si>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</si>
  <si>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</si>
  <si>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</si>
  <si>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</si>
  <si>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</si>
  <si>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</si>
  <si>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</si>
  <si>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</si>
  <si>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</si>
  <si>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</si>
  <si>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</si>
  <si>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</si>
  <si>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</si>
  <si>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</si>
  <si>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</si>
  <si>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</si>
  <si>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</si>
  <si>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</si>
  <si>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</si>
  <si>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</si>
  <si>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</si>
  <si>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</si>
  <si>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</si>
  <si>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</si>
  <si>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</si>
  <si>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</si>
  <si>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</si>
  <si>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</si>
  <si>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</si>
  <si>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</si>
  <si>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</si>
  <si>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</si>
  <si>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</si>
  <si>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</si>
  <si>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</si>
  <si>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</si>
  <si>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</si>
  <si>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</si>
  <si>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</si>
  <si>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</si>
  <si>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</si>
  <si>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</si>
  <si>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</si>
  <si>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</si>
  <si>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</si>
  <si>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</si>
  <si>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</si>
  <si>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</si>
  <si>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</si>
  <si>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</si>
  <si>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</si>
  <si>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</si>
  <si>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</si>
  <si>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</si>
  <si>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</si>
  <si>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</si>
  <si>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</si>
  <si>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</si>
  <si>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</si>
  <si>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</si>
  <si>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</si>
  <si>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</si>
  <si>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</si>
  <si>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</si>
  <si>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</si>
  <si>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</si>
  <si>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</si>
  <si>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</si>
  <si>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</si>
  <si>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</si>
  <si>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</si>
  <si>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</si>
  <si>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</si>
  <si>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</si>
  <si>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</si>
  <si>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</si>
  <si>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</si>
  <si>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</si>
  <si>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</si>
  <si>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</si>
  <si>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</si>
  <si>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</si>
  <si>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</si>
  <si>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</si>
  <si>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</si>
  <si>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</si>
  <si>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</si>
  <si>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</si>
  <si>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</si>
  <si>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</si>
  <si>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</si>
  <si>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</si>
  <si>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</si>
  <si>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</si>
  <si>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</si>
  <si>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</si>
  <si>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</si>
  <si>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</si>
  <si>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</si>
  <si>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</si>
  <si>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</si>
  <si>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</si>
  <si>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</si>
  <si>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</si>
  <si>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</si>
  <si>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</si>
  <si>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</si>
  <si>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</si>
  <si>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</si>
  <si>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</si>
  <si>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</si>
  <si>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</si>
  <si>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</si>
  <si>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</si>
  <si>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</si>
  <si>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</si>
  <si>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</si>
  <si>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</si>
  <si>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</si>
  <si>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</si>
  <si>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</si>
  <si>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</si>
  <si>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</si>
  <si>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</si>
  <si>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</si>
  <si>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</si>
  <si>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</si>
  <si>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</si>
  <si>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</si>
  <si>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</si>
  <si>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</si>
  <si>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</si>
  <si>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</si>
  <si>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</si>
  <si>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</si>
  <si>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</si>
  <si>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</si>
  <si>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</si>
  <si>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</si>
  <si>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</si>
  <si>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</si>
  <si>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</si>
  <si>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</si>
  <si>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</si>
  <si>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</si>
  <si>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</si>
  <si>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</si>
  <si>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</si>
  <si>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</si>
  <si>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</si>
  <si>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</si>
  <si>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</si>
  <si>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</si>
  <si>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</si>
  <si>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</si>
  <si>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</si>
  <si>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</si>
  <si>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</si>
  <si>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</si>
  <si>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</si>
  <si>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</si>
  <si>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</si>
  <si>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</si>
  <si>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</si>
  <si>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</si>
  <si>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</si>
  <si>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</si>
  <si>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</si>
  <si>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</si>
  <si>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</si>
  <si>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</si>
  <si>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</si>
  <si>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</si>
  <si>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</si>
  <si>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</si>
  <si>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</si>
  <si>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</si>
  <si>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</si>
  <si>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</si>
  <si>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</si>
  <si>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</si>
  <si>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</si>
  <si>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</si>
  <si>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</si>
  <si>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</si>
  <si>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</si>
  <si>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</si>
  <si>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</si>
  <si>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</si>
  <si>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</si>
  <si>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</si>
  <si>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</si>
  <si>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</si>
  <si>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</si>
  <si>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</si>
  <si>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</si>
  <si>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</si>
  <si>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</si>
  <si>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</si>
  <si>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</si>
  <si>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</si>
  <si>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</si>
  <si>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</si>
  <si>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</si>
  <si>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</si>
  <si>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</si>
  <si>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</si>
  <si>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</si>
  <si>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</si>
  <si>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</si>
  <si>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</si>
  <si>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</si>
  <si>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</si>
  <si>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</si>
  <si>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</si>
  <si>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</si>
  <si>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</si>
  <si>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</si>
  <si>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</si>
  <si>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</si>
  <si>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</si>
  <si>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</si>
  <si>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</si>
  <si>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</si>
  <si>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</si>
  <si>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</si>
  <si>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</si>
  <si>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</si>
  <si>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</si>
  <si>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</si>
  <si>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</si>
  <si>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</si>
  <si>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</si>
  <si>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</si>
  <si>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</si>
  <si>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</si>
  <si>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</si>
  <si>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</si>
  <si>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</si>
  <si>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</si>
  <si>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</si>
  <si>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</si>
  <si>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</si>
  <si>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</si>
  <si>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</si>
  <si>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</si>
  <si>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</si>
  <si>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</si>
  <si>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</si>
  <si>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</si>
  <si>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</si>
  <si>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</si>
  <si>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</si>
  <si>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</si>
  <si>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</si>
  <si>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</si>
  <si>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</si>
  <si>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</si>
  <si>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</si>
  <si>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</si>
  <si>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</si>
  <si>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</si>
  <si>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</si>
  <si>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</si>
  <si>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</si>
  <si>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</si>
  <si>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</si>
  <si>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</si>
  <si>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</si>
  <si>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</si>
  <si>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</si>
  <si>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</si>
  <si>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</si>
  <si>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</si>
  <si>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</si>
  <si>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</si>
  <si>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</si>
  <si>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</si>
  <si>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</si>
  <si>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</si>
  <si>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</si>
  <si>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</si>
  <si>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</si>
  <si>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</si>
  <si>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</si>
  <si>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</si>
  <si>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</si>
  <si>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</si>
  <si>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</si>
  <si>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</si>
  <si>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</si>
  <si>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</si>
  <si>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</si>
  <si>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</si>
  <si>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</si>
  <si>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</si>
  <si>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</si>
  <si>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</si>
  <si>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</si>
  <si>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</si>
  <si>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</si>
  <si>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</si>
  <si>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</si>
  <si>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</si>
  <si>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</si>
  <si>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</si>
  <si>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</si>
  <si>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</si>
  <si>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</si>
  <si>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</si>
  <si>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</si>
  <si>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</si>
  <si>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</si>
  <si>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</si>
  <si>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</si>
  <si>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</si>
  <si>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</si>
  <si>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</si>
  <si>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</si>
  <si>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</si>
  <si>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</si>
  <si>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</si>
  <si>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</si>
  <si>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</si>
  <si>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</si>
  <si>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</si>
  <si>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</si>
  <si>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</si>
  <si>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</si>
  <si>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</si>
  <si>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</si>
  <si>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</si>
  <si>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</si>
  <si>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</si>
  <si>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</si>
  <si>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</si>
  <si>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</si>
  <si>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</si>
  <si>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</si>
  <si>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</si>
  <si>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</si>
  <si>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</si>
  <si>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</si>
  <si>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</si>
  <si>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</si>
  <si>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</si>
  <si>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</si>
  <si>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</si>
  <si>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</si>
  <si>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</si>
  <si>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</si>
  <si>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</si>
  <si>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</si>
  <si>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</si>
  <si>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</si>
  <si>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</si>
  <si>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</si>
  <si>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</si>
  <si>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</si>
  <si>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</si>
  <si>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</si>
  <si>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</si>
  <si>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</si>
  <si>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</si>
  <si>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</si>
  <si>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</si>
  <si>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</si>
  <si>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</si>
  <si>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</si>
  <si>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</si>
  <si>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</si>
  <si>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</si>
  <si>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</si>
  <si>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</si>
  <si>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</si>
  <si>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</si>
  <si>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</si>
  <si>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</si>
  <si>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</si>
  <si>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</si>
  <si>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</si>
  <si>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</si>
  <si>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</si>
  <si>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</si>
  <si>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</si>
  <si>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</si>
  <si>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</si>
  <si>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</si>
  <si>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</si>
  <si>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</si>
  <si>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</si>
  <si>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</si>
  <si>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</si>
  <si>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</si>
  <si>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</si>
  <si>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</si>
  <si>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</si>
  <si>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</si>
  <si>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</si>
  <si>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</si>
  <si>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</si>
  <si>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</si>
  <si>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</si>
  <si>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</si>
  <si>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</si>
  <si>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</si>
  <si>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</si>
  <si>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</si>
  <si>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</si>
  <si>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</si>
  <si>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</si>
  <si>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</si>
  <si>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</si>
  <si>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</si>
  <si>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</si>
  <si>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</si>
  <si>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</si>
  <si>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</si>
  <si>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</si>
  <si>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</si>
  <si>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</si>
  <si>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</si>
  <si>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</si>
  <si>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</si>
  <si>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</si>
  <si>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</si>
  <si>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</si>
  <si>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</si>
  <si>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</si>
  <si>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</si>
  <si>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</si>
  <si>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</si>
  <si>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</si>
  <si>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</si>
  <si>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</si>
  <si>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</si>
  <si>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</si>
  <si>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</si>
  <si>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</si>
  <si>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</si>
  <si>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</si>
  <si>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</si>
  <si>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</si>
  <si>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</si>
  <si>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</si>
  <si>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</si>
  <si>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</si>
  <si>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</si>
  <si>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</si>
  <si>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</si>
  <si>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</si>
  <si>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</si>
  <si>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</si>
  <si>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</si>
  <si>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</si>
  <si>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</si>
  <si>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</si>
  <si>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</si>
  <si>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</si>
  <si>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</si>
  <si>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</si>
  <si>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</si>
  <si>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</si>
  <si>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</si>
  <si>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</si>
  <si>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</si>
  <si>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</si>
  <si>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</si>
  <si>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</si>
  <si>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</si>
  <si>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</si>
  <si>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</si>
  <si>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</si>
  <si>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</si>
  <si>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</si>
  <si>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</si>
  <si>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</si>
  <si>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</si>
  <si>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</si>
  <si>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</si>
  <si>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</si>
  <si>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</si>
  <si>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</si>
  <si>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</si>
  <si>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</si>
  <si>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</si>
  <si>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</si>
  <si>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</si>
  <si>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</si>
  <si>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</si>
  <si>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</si>
  <si>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</si>
  <si>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</si>
  <si>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</si>
  <si>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</si>
  <si>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</si>
  <si>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</si>
  <si>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</si>
  <si>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</si>
  <si>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</si>
  <si>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</si>
  <si>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</si>
  <si>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</si>
  <si>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</si>
  <si>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</si>
  <si>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</si>
  <si>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</si>
  <si>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</si>
  <si>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</si>
  <si>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</si>
  <si>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</si>
  <si>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</si>
  <si>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</si>
  <si>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</si>
  <si>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</si>
  <si>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</si>
  <si>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</si>
  <si>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</si>
  <si>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</si>
  <si>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</si>
  <si>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</si>
  <si>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</si>
  <si>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</si>
  <si>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</si>
  <si>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</si>
  <si>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</si>
  <si>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</si>
  <si>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</si>
  <si>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</si>
  <si>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</si>
  <si>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</si>
  <si>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</si>
  <si>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</si>
  <si>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</si>
  <si>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</si>
  <si>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</si>
  <si>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</si>
  <si>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</si>
  <si>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</si>
  <si>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</si>
  <si>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</si>
  <si>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</si>
  <si>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</si>
  <si>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</si>
  <si>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</si>
  <si>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</si>
  <si>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</si>
  <si>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</si>
  <si>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</si>
  <si>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</si>
  <si>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</si>
  <si>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</si>
  <si>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</si>
  <si>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</si>
  <si>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</si>
  <si>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</si>
  <si>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</si>
  <si>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</si>
  <si>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</si>
  <si>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</si>
  <si>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</si>
  <si>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</si>
  <si>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</si>
  <si>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</si>
  <si>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</si>
  <si>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</si>
  <si>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</si>
  <si>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</si>
  <si>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</si>
  <si>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</si>
  <si>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</si>
  <si>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</si>
  <si>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</si>
  <si>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</si>
  <si>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</si>
  <si>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</si>
  <si>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</si>
  <si>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</si>
  <si>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</si>
  <si>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</si>
  <si>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</si>
  <si>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</si>
  <si>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</si>
  <si>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</si>
  <si>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</si>
  <si>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</si>
  <si>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</si>
  <si>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</si>
  <si>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</si>
  <si>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</si>
  <si>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</si>
  <si>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</si>
  <si>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</si>
  <si>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</si>
  <si>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</si>
  <si>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</si>
  <si>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</si>
  <si>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</si>
  <si>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</si>
  <si>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</si>
  <si>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</si>
  <si>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</si>
  <si>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</si>
  <si>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</si>
  <si>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</si>
  <si>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</si>
  <si>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</si>
  <si>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</si>
  <si>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</si>
  <si>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</si>
  <si>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</si>
  <si>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</si>
  <si>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</si>
  <si>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</si>
  <si>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</si>
  <si>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</si>
  <si>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</si>
  <si>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</si>
  <si>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</si>
  <si>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</si>
  <si>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</si>
  <si>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</si>
  <si>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</si>
  <si>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</si>
  <si>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</si>
  <si>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</si>
  <si>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</si>
  <si>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</si>
  <si>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</si>
  <si>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</si>
  <si>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</si>
  <si>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</si>
  <si>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</si>
  <si>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</si>
  <si>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</si>
  <si>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</si>
  <si>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</si>
  <si>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</si>
  <si>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</si>
  <si>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</si>
  <si>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</si>
  <si>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</si>
  <si>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</si>
  <si>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</si>
  <si>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</si>
  <si>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</si>
  <si>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</si>
  <si>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</si>
  <si>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</si>
  <si>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</si>
  <si>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</si>
  <si>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</si>
  <si>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</si>
  <si>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</si>
  <si>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</si>
  <si>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</si>
  <si>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</si>
  <si>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</si>
  <si>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</si>
  <si>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</si>
  <si>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</si>
  <si>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</si>
  <si>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</si>
  <si>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</si>
  <si>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</si>
  <si>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</si>
  <si>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</si>
  <si>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</si>
  <si>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</si>
  <si>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</si>
  <si>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</si>
  <si>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</si>
  <si>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</si>
  <si>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</si>
  <si>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</si>
  <si>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</si>
  <si>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</si>
  <si>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</si>
  <si>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</si>
  <si>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</si>
  <si>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</si>
  <si>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</si>
  <si>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</si>
  <si>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</si>
  <si>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</si>
  <si>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</si>
  <si>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</si>
  <si>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</si>
  <si>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</si>
  <si>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</si>
  <si>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</si>
  <si>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</si>
  <si>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</si>
  <si>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</si>
  <si>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</si>
  <si>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</si>
  <si>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</si>
  <si>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</si>
  <si>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</si>
  <si>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</si>
  <si>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</si>
  <si>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</si>
  <si>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</si>
  <si>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</si>
  <si>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</si>
  <si>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</si>
  <si>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</si>
  <si>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</si>
  <si>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</si>
  <si>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</si>
  <si>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</si>
  <si>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</si>
  <si>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</si>
  <si>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</si>
  <si>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</si>
  <si>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</si>
  <si>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</si>
  <si>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</si>
  <si>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</si>
  <si>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</si>
  <si>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</si>
  <si>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</si>
  <si>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</si>
  <si>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</si>
  <si>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</si>
  <si>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</si>
  <si>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</si>
  <si>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</si>
  <si>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</si>
  <si>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</si>
  <si>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</si>
  <si>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</si>
  <si>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</si>
  <si>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</si>
  <si>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</si>
  <si>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</si>
  <si>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</si>
  <si>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</si>
  <si>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</si>
  <si>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</si>
  <si>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</si>
  <si>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</si>
  <si>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</si>
  <si>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</si>
  <si>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</si>
  <si>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</si>
  <si>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</si>
  <si>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</si>
  <si>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</si>
  <si>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</si>
  <si>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</si>
  <si>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</si>
  <si>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</si>
  <si>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</si>
  <si>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</si>
  <si>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</si>
  <si>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</si>
  <si>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</si>
  <si>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</si>
  <si>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</si>
  <si>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</si>
  <si>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</si>
  <si>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</si>
  <si>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</si>
  <si>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</si>
  <si>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</si>
  <si>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</si>
  <si>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</si>
  <si>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</si>
  <si>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</si>
  <si>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</si>
  <si>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</si>
  <si>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</si>
  <si>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</si>
  <si>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</si>
  <si>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</si>
  <si>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</si>
  <si>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</si>
  <si>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</si>
  <si>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</si>
  <si>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</si>
  <si>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</si>
  <si>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</si>
  <si>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</si>
  <si>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</si>
  <si>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</si>
  <si>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</si>
  <si>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</si>
  <si>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</si>
  <si>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</si>
  <si>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</si>
  <si>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</si>
  <si>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</si>
  <si>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</si>
  <si>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</si>
  <si>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</si>
  <si>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</si>
  <si>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</si>
  <si>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</si>
  <si>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</si>
  <si>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</si>
  <si>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</si>
  <si>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</si>
  <si>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</si>
  <si>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</si>
  <si>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</si>
  <si>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</si>
  <si>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</si>
  <si>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</si>
  <si>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</si>
  <si>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</si>
  <si>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</si>
  <si>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</si>
  <si>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</si>
  <si>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</si>
  <si>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</si>
  <si>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</si>
  <si>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</si>
  <si>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</si>
  <si>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</si>
  <si>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</si>
  <si>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</si>
  <si>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</si>
  <si>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</si>
  <si>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</si>
  <si>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</si>
  <si>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</si>
  <si>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</si>
  <si>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</si>
  <si>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</si>
  <si>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</si>
  <si>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</si>
  <si>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</si>
  <si>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</si>
  <si>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</si>
  <si>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</si>
  <si>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</si>
  <si>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</si>
  <si>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</si>
  <si>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</si>
  <si>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</si>
  <si>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</si>
  <si>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</si>
  <si>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</si>
  <si>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</si>
  <si>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</si>
  <si>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</si>
  <si>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</si>
  <si>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</si>
  <si>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</si>
  <si>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</si>
  <si>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</si>
  <si>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</si>
  <si>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</si>
  <si>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</si>
  <si>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</si>
  <si>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</si>
  <si>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</si>
  <si>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</si>
  <si>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</si>
  <si>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</si>
  <si>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</si>
  <si>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</si>
  <si>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</si>
  <si>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</si>
  <si>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</si>
  <si>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</si>
  <si>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</si>
  <si>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</si>
  <si>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</si>
  <si>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</si>
  <si>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</si>
  <si>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</si>
  <si>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</si>
  <si>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</si>
  <si>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</si>
  <si>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</si>
  <si>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</si>
  <si>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</si>
  <si>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</si>
  <si>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</si>
  <si>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</si>
  <si>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</si>
  <si>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</si>
  <si>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</si>
  <si>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</si>
  <si>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</si>
  <si>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</si>
  <si>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</si>
  <si>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</si>
  <si>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</si>
  <si>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</si>
  <si>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</si>
  <si>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</si>
  <si>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</si>
  <si>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</si>
  <si>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</si>
  <si>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</si>
  <si>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</si>
  <si>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</si>
  <si>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</si>
  <si>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</si>
  <si>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</si>
  <si>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</si>
  <si>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</si>
  <si>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</si>
  <si>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</si>
  <si>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</si>
  <si>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</si>
  <si>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</si>
  <si>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</si>
  <si>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</si>
  <si>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</si>
  <si>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</si>
  <si>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</si>
  <si>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</si>
  <si>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</si>
  <si>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</si>
  <si>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</si>
  <si>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</si>
  <si>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</si>
  <si>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</si>
  <si>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</si>
  <si>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</si>
  <si>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</si>
  <si>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</si>
  <si>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</si>
  <si>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</si>
  <si>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</si>
  <si>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</si>
  <si>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</si>
  <si>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</si>
  <si>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</si>
  <si>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</si>
  <si>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</si>
  <si>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</si>
  <si>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</si>
  <si>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</si>
  <si>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</si>
  <si>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</si>
  <si>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</si>
  <si>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</si>
  <si>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</si>
  <si>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</si>
  <si>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</si>
  <si>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</si>
  <si>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</si>
  <si>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</si>
  <si>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</si>
  <si>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</si>
  <si>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</si>
  <si>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</si>
  <si>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</si>
  <si>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</si>
  <si>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</si>
  <si>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</si>
  <si>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</si>
  <si>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</si>
  <si>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</si>
  <si>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</si>
  <si>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</si>
  <si>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</si>
  <si>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</si>
  <si>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</si>
  <si>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</si>
  <si>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</si>
  <si>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</si>
  <si>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</si>
  <si>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</si>
  <si>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</si>
  <si>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</si>
  <si>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</si>
  <si>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</si>
  <si>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</si>
  <si>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</si>
  <si>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</si>
  <si>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</si>
  <si>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</si>
  <si>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</si>
  <si>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</si>
  <si>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</si>
  <si>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</si>
  <si>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</si>
  <si>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</si>
  <si>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</si>
  <si>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</si>
  <si>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</si>
  <si>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</si>
  <si>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</si>
  <si>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</si>
  <si>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</si>
  <si>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</si>
  <si>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</si>
  <si>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</si>
  <si>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</si>
  <si>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</si>
  <si>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</si>
  <si>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</si>
  <si>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</si>
  <si>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</si>
  <si>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</si>
  <si>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</si>
  <si>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</si>
  <si>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</si>
  <si>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</si>
  <si>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</si>
  <si>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</si>
  <si>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</si>
  <si>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</si>
  <si>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</si>
  <si>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</si>
  <si>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</si>
  <si>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</si>
  <si>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</si>
  <si>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</si>
  <si>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</si>
  <si>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</si>
  <si>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</si>
  <si>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</si>
  <si>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</si>
  <si>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</si>
  <si>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</si>
  <si>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</si>
  <si>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</si>
  <si>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</si>
  <si>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</si>
  <si>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</si>
  <si>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</si>
  <si>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</si>
  <si>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</si>
  <si>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</si>
  <si>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</si>
  <si>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</si>
  <si>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</si>
  <si>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</si>
  <si>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</si>
  <si>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</si>
  <si>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</si>
  <si>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</si>
  <si>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</si>
  <si>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</si>
  <si>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</si>
  <si>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</si>
  <si>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</si>
  <si>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</si>
  <si>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</si>
  <si>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</si>
  <si>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</si>
  <si>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</si>
  <si>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</si>
  <si>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</si>
  <si>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</si>
  <si>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</si>
  <si>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</si>
  <si>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</si>
  <si>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</si>
  <si>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</si>
  <si>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</si>
  <si>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</si>
  <si>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</si>
  <si>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</si>
  <si>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</si>
  <si>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</si>
  <si>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</si>
  <si>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</si>
  <si>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</si>
  <si>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</si>
  <si>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</si>
  <si>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</si>
  <si>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</si>
  <si>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</si>
  <si>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</si>
  <si>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</si>
  <si>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</si>
  <si>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</si>
  <si>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</si>
  <si>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</si>
  <si>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</si>
  <si>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</si>
  <si>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</si>
  <si>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</si>
  <si>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</si>
  <si>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</si>
  <si>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</si>
  <si>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</si>
  <si>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</si>
  <si>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</si>
  <si>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</si>
  <si>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</si>
  <si>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</si>
  <si>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</si>
  <si>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</si>
  <si>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</si>
  <si>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</si>
  <si>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</si>
  <si>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</si>
  <si>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</si>
  <si>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</si>
  <si>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</si>
  <si>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</si>
  <si>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</si>
  <si>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</si>
  <si>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</si>
  <si>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</si>
  <si>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</si>
  <si>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</si>
  <si>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</si>
  <si>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</si>
  <si>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</si>
  <si>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</si>
  <si>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</si>
  <si>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</si>
  <si>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</si>
  <si>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</si>
  <si>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</si>
  <si>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</si>
  <si>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</si>
  <si>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</si>
  <si>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</si>
  <si>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</si>
  <si>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</si>
  <si>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</si>
  <si>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</si>
  <si>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</si>
  <si>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</si>
  <si>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</si>
  <si>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</si>
  <si>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</si>
  <si>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</si>
  <si>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</si>
  <si>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</si>
  <si>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</si>
  <si>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</si>
  <si>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</si>
  <si>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</si>
  <si>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</si>
  <si>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</si>
  <si>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</si>
  <si>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</si>
  <si>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</si>
  <si>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</si>
  <si>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</si>
  <si>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</si>
  <si>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</si>
  <si>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</si>
  <si>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</si>
  <si>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</si>
  <si>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</si>
  <si>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</si>
  <si>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</si>
  <si>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</si>
  <si>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</si>
  <si>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</si>
  <si>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</si>
  <si>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</si>
  <si>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</si>
  <si>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</si>
  <si>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</si>
  <si>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</si>
  <si>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</si>
  <si>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</si>
  <si>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</si>
  <si>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</si>
  <si>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</si>
  <si>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</si>
  <si>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</si>
  <si>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</si>
  <si>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</si>
  <si>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</si>
  <si>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</si>
  <si>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</si>
  <si>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</si>
  <si>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</si>
  <si>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</si>
  <si>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</si>
  <si>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</si>
  <si>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</si>
  <si>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</si>
  <si>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</si>
  <si>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</si>
  <si>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</si>
  <si>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</si>
  <si>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</si>
  <si>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</si>
  <si>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</si>
  <si>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</si>
  <si>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</si>
  <si>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</si>
  <si>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</si>
  <si>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</si>
  <si>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</si>
  <si>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</si>
  <si>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</si>
  <si>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</si>
  <si>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</si>
  <si>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</si>
  <si>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</si>
  <si>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</si>
  <si>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</si>
  <si>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</si>
  <si>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</si>
  <si>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</si>
  <si>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</si>
  <si>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</si>
  <si>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</si>
  <si>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</si>
  <si>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</si>
  <si>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</si>
  <si>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</si>
  <si>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</si>
  <si>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</si>
  <si>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</si>
  <si>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</si>
  <si>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</si>
  <si>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</si>
  <si>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</si>
  <si>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</si>
  <si>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</si>
  <si>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</si>
  <si>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</si>
  <si>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</si>
  <si>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</si>
  <si>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</si>
  <si>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</si>
  <si>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</si>
  <si>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</si>
  <si>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</si>
  <si>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</si>
  <si>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</si>
  <si>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</si>
  <si>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</si>
  <si>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</si>
  <si>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</si>
  <si>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</si>
  <si>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</si>
  <si>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</si>
  <si>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</si>
  <si>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</si>
  <si>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</si>
  <si>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</si>
  <si>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</si>
  <si>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</si>
  <si>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</si>
  <si>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</si>
  <si>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</si>
  <si>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</si>
  <si>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</si>
  <si>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</si>
  <si>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</si>
  <si>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</si>
  <si>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</si>
  <si>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</si>
  <si>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</si>
  <si>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</si>
  <si>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</si>
  <si>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</si>
  <si>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</si>
  <si>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</si>
  <si>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</si>
  <si>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</si>
  <si>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</si>
  <si>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</si>
  <si>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</si>
  <si>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</si>
  <si>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</si>
  <si>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</si>
  <si>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</si>
  <si>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</si>
  <si>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</si>
  <si>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</si>
  <si>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</si>
  <si>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</si>
  <si>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</si>
  <si>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</si>
  <si>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</si>
  <si>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</si>
  <si>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</si>
  <si>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</si>
  <si>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</si>
  <si>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</si>
  <si>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</si>
  <si>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</si>
  <si>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</si>
  <si>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</si>
  <si>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</si>
  <si>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</si>
  <si>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</si>
  <si>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</si>
  <si>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</si>
  <si>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</si>
  <si>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</si>
  <si>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</si>
  <si>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</si>
  <si>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</si>
  <si>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</si>
  <si>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</si>
  <si>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</si>
  <si>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</si>
  <si>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</si>
  <si>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</si>
  <si>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</si>
  <si>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</si>
  <si>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</si>
  <si>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</si>
  <si>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</si>
  <si>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</si>
  <si>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</si>
  <si>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</si>
  <si>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</si>
  <si>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</si>
  <si>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</si>
  <si>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</si>
  <si>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</si>
  <si>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</si>
  <si>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</si>
  <si>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</si>
  <si>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</si>
  <si>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</si>
  <si>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</si>
  <si>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</si>
  <si>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</si>
  <si>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</si>
  <si>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</si>
  <si>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</si>
  <si>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</si>
  <si>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</si>
  <si>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</si>
  <si>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</si>
  <si>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</si>
  <si>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</si>
  <si>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</si>
  <si>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</si>
  <si>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</si>
  <si>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</si>
  <si>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</si>
  <si>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</si>
  <si>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</si>
  <si>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</si>
  <si>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</si>
  <si>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</si>
  <si>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</si>
  <si>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</si>
  <si>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</si>
  <si>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</si>
  <si>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</si>
  <si>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</si>
  <si>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</si>
  <si>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</si>
  <si>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</si>
  <si>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</si>
  <si>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</si>
  <si>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</si>
  <si>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</si>
  <si>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</si>
  <si>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</si>
  <si>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</si>
  <si>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</si>
  <si>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</si>
  <si>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</si>
  <si>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</si>
  <si>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</si>
  <si>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</si>
  <si>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</si>
  <si>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</si>
  <si>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</si>
  <si>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</si>
  <si>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</si>
  <si>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</si>
  <si>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</si>
  <si>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</si>
  <si>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</si>
  <si>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</si>
  <si>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</si>
  <si>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</si>
  <si>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</si>
  <si>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</si>
  <si>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</si>
  <si>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</si>
  <si>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</si>
  <si>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</si>
  <si>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</si>
  <si>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</si>
  <si>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</si>
  <si>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</si>
  <si>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</si>
  <si>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</si>
  <si>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</si>
  <si>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</si>
  <si>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</si>
  <si>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</si>
  <si>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</si>
  <si>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</si>
  <si>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</si>
  <si>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</si>
  <si>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</si>
  <si>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</si>
  <si>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</si>
  <si>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</si>
  <si>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</si>
  <si>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</si>
  <si>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</si>
  <si>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</si>
  <si>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</si>
  <si>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</si>
  <si>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</si>
  <si>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</si>
  <si>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</si>
  <si>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</si>
  <si>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</si>
  <si>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</si>
  <si>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</si>
  <si>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</si>
  <si>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</si>
  <si>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</si>
  <si>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</si>
  <si>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</si>
  <si>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</si>
  <si>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</si>
  <si>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</si>
  <si>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</si>
  <si>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</si>
  <si>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</si>
  <si>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</si>
  <si>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</si>
  <si>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</si>
  <si>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</si>
  <si>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</si>
  <si>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</si>
  <si>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</si>
  <si>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</si>
  <si>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</si>
  <si>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</si>
  <si>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</si>
  <si>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</si>
  <si>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</si>
  <si>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</si>
  <si>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</si>
  <si>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</si>
  <si>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</si>
  <si>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</si>
  <si>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</si>
  <si>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</si>
  <si>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</si>
  <si>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</si>
  <si>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</si>
  <si>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</si>
  <si>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</si>
  <si>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</si>
  <si>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</si>
  <si>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</si>
  <si>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</si>
  <si>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</si>
  <si>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</si>
  <si>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</si>
  <si>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</si>
  <si>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</si>
  <si>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</si>
  <si>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</si>
  <si>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</si>
  <si>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</si>
  <si>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</si>
  <si>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</si>
  <si>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</si>
  <si>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</si>
  <si>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</si>
  <si>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</si>
  <si>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</si>
  <si>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</si>
  <si>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</si>
  <si>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</si>
  <si>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</si>
  <si>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</si>
  <si>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</si>
  <si>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</si>
  <si>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</si>
  <si>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</si>
  <si>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</si>
  <si>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</si>
  <si>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</si>
  <si>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</si>
  <si>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</si>
  <si>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</si>
  <si>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</si>
  <si>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</si>
  <si>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</si>
  <si>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</si>
  <si>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</si>
  <si>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</si>
  <si>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</si>
  <si>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</si>
  <si>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</si>
  <si>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</si>
  <si>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</si>
  <si>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</si>
  <si>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</si>
  <si>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</si>
  <si>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</si>
  <si>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</si>
  <si>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</si>
  <si>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</si>
  <si>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</si>
  <si>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</si>
  <si>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</si>
  <si>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</si>
  <si>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</si>
  <si>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</si>
  <si>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</si>
  <si>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</si>
  <si>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</si>
  <si>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</si>
  <si>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</si>
  <si>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</si>
  <si>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</si>
  <si>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</si>
  <si>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</si>
  <si>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</si>
  <si>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</si>
  <si>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</si>
  <si>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</si>
  <si>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</si>
  <si>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</si>
  <si>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</si>
  <si>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</si>
  <si>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</si>
  <si>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</si>
  <si>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</si>
  <si>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</si>
  <si>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</si>
  <si>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</si>
  <si>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</si>
  <si>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</si>
  <si>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</si>
  <si>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</si>
  <si>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</si>
  <si>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</si>
  <si>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</si>
  <si>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</si>
  <si>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</si>
  <si>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</si>
  <si>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</si>
  <si>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</si>
  <si>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</si>
  <si>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</si>
  <si>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</si>
  <si>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</si>
  <si>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</si>
  <si>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</si>
  <si>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</si>
  <si>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</si>
  <si>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</si>
  <si>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</si>
  <si>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</si>
  <si>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</si>
  <si>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</si>
  <si>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</si>
  <si>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</si>
  <si>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</si>
  <si>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</si>
  <si>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</si>
  <si>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</si>
  <si>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</si>
  <si>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</si>
  <si>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</si>
  <si>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</si>
  <si>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</si>
  <si>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</si>
  <si>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</si>
  <si>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</si>
  <si>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</si>
  <si>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</si>
  <si>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</si>
  <si>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</si>
  <si>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</si>
  <si>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</si>
  <si>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</si>
  <si>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</si>
  <si>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</si>
  <si>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</si>
  <si>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</si>
  <si>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</si>
  <si>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</si>
  <si>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</si>
  <si>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</si>
  <si>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</si>
  <si>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</si>
  <si>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</si>
  <si>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</si>
  <si>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</si>
  <si>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</si>
  <si>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</si>
  <si>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</si>
  <si>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</si>
  <si>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</si>
  <si>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</si>
  <si>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</si>
  <si>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</si>
  <si>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</si>
  <si>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</si>
  <si>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</si>
  <si>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</si>
  <si>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</si>
  <si>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</si>
  <si>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</si>
  <si>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</si>
  <si>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</si>
  <si>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</si>
  <si>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</si>
  <si>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</si>
  <si>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</si>
  <si>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</si>
  <si>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</si>
  <si>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</si>
  <si>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</si>
  <si>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</si>
  <si>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</si>
  <si>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</si>
  <si>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</si>
  <si>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</si>
  <si>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</si>
  <si>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</si>
  <si>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</si>
  <si>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</si>
  <si>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</si>
  <si>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</si>
  <si>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</si>
  <si>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</si>
  <si>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</si>
  <si>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</si>
  <si>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</si>
  <si>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</si>
  <si>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</si>
  <si>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</si>
  <si>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</si>
  <si>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</si>
  <si>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</si>
  <si>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</si>
  <si>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</si>
  <si>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</si>
  <si>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</si>
  <si>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</si>
  <si>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</si>
  <si>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</si>
  <si>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</si>
  <si>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</si>
  <si>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</si>
  <si>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</si>
  <si>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</si>
  <si>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</si>
  <si>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</si>
  <si>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</si>
  <si>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</si>
  <si>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</si>
  <si>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</si>
  <si>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</si>
  <si>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</si>
  <si>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</si>
  <si>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</si>
  <si>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</si>
  <si>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</si>
  <si>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</si>
  <si>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</si>
  <si>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</si>
  <si>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</si>
  <si>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</si>
  <si>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</si>
  <si>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</si>
  <si>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</si>
  <si>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</si>
  <si>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</si>
  <si>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</si>
  <si>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</si>
  <si>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</si>
  <si>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</si>
  <si>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</si>
  <si>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</si>
  <si>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</si>
  <si>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</si>
  <si>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</si>
  <si>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</si>
  <si>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</si>
  <si>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</si>
  <si>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</si>
  <si>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</si>
  <si>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</si>
  <si>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</si>
  <si>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</si>
  <si>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</si>
  <si>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</si>
  <si>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</si>
  <si>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</si>
  <si>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</si>
  <si>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</si>
  <si>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</si>
  <si>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</si>
  <si>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</si>
  <si>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</si>
  <si>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</si>
  <si>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</si>
  <si>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</si>
  <si>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</si>
  <si>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</si>
  <si>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</si>
  <si>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</si>
  <si>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</si>
  <si>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</si>
  <si>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</si>
  <si>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</si>
  <si>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</si>
  <si>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</si>
  <si>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</si>
  <si>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</si>
  <si>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</si>
  <si>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</si>
  <si>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</si>
  <si>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</si>
  <si>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</si>
  <si>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</si>
  <si>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</si>
  <si>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</si>
  <si>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</si>
  <si>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</si>
  <si>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</si>
  <si>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</si>
  <si>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</si>
  <si>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</si>
  <si>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</si>
  <si>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</si>
  <si>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</si>
  <si>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</si>
  <si>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</si>
  <si>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</si>
  <si>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</si>
  <si>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</si>
  <si>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</si>
  <si>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</si>
  <si>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</si>
  <si>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</si>
  <si>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</si>
  <si>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</si>
  <si>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</si>
  <si>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</si>
  <si>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</si>
  <si>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</si>
  <si>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</si>
  <si>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</si>
  <si>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</si>
  <si>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</si>
  <si>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</si>
  <si>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</si>
  <si>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</si>
  <si>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</si>
  <si>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</si>
  <si>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</si>
  <si>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</si>
  <si>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</si>
  <si>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</si>
  <si>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</si>
  <si>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</si>
  <si>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</si>
  <si>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</si>
  <si>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</si>
  <si>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</si>
  <si>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</si>
  <si>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</si>
  <si>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</si>
  <si>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</si>
  <si>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</si>
  <si>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</si>
  <si>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</si>
  <si>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</si>
  <si>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</si>
  <si>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</si>
  <si>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</si>
  <si>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</si>
  <si>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</si>
  <si>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</si>
  <si>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</si>
  <si>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</si>
  <si>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</si>
  <si>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</si>
  <si>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</si>
  <si>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</si>
  <si>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</si>
  <si>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</si>
  <si>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</si>
  <si>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</si>
  <si>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</si>
  <si>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</si>
  <si>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</si>
  <si>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</si>
  <si>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</si>
  <si>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</si>
  <si>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</si>
  <si>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</si>
  <si>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</si>
  <si>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</si>
  <si>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</si>
  <si>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</si>
  <si>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</si>
  <si>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</si>
  <si>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</si>
  <si>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</si>
  <si>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</si>
  <si>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</si>
  <si>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</si>
  <si>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</si>
  <si>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</si>
  <si>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</si>
  <si>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</si>
  <si>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</si>
  <si>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</si>
  <si>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</si>
  <si>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</si>
  <si>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</si>
  <si>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</si>
  <si>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</si>
  <si>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</si>
  <si>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</si>
  <si>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</si>
  <si>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</si>
  <si>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</si>
  <si>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</si>
  <si>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</si>
  <si>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</si>
  <si>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</si>
  <si>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</si>
  <si>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</si>
  <si>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</si>
  <si>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</si>
  <si>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</si>
  <si>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</si>
  <si>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</si>
  <si>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</si>
  <si>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</si>
  <si>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</si>
  <si>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</si>
  <si>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</si>
  <si>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</si>
  <si>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</si>
  <si>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</si>
  <si>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</si>
  <si>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</si>
  <si>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</si>
  <si>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</si>
  <si>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</si>
  <si>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</si>
  <si>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</si>
  <si>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</si>
  <si>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</si>
  <si>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</si>
  <si>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</si>
  <si>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</si>
  <si>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</si>
  <si>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</si>
  <si>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</si>
  <si>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</si>
  <si>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</si>
  <si>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</si>
  <si>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</si>
  <si>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</si>
  <si>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</si>
  <si>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</si>
  <si>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</si>
  <si>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</si>
  <si>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</si>
  <si>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</si>
  <si>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</si>
  <si>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</si>
  <si>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</si>
  <si>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</si>
  <si>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</si>
  <si>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</si>
  <si>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</si>
  <si>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</si>
  <si>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</si>
  <si>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</si>
  <si>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</si>
  <si>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</si>
  <si>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</si>
  <si>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</si>
  <si>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</si>
  <si>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</si>
  <si>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</si>
  <si>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</si>
  <si>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</si>
  <si>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</si>
  <si>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</si>
  <si>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</si>
  <si>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</si>
  <si>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</si>
  <si>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</si>
  <si>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</si>
  <si>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</si>
  <si>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</si>
  <si>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</si>
  <si>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</si>
  <si>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</si>
  <si>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</si>
  <si>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</si>
  <si>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</si>
  <si>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</si>
  <si>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</si>
  <si>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</si>
  <si>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</si>
  <si>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</si>
  <si>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</si>
  <si>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</si>
  <si>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</si>
  <si>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</si>
  <si>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</si>
  <si>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</si>
  <si>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</si>
  <si>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</si>
  <si>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</si>
  <si>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</si>
  <si>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</si>
  <si>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</si>
  <si>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</si>
  <si>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</si>
  <si>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</si>
  <si>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</si>
  <si>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</si>
  <si>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</si>
  <si>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</si>
  <si>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</si>
  <si>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</si>
  <si>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</si>
  <si>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</si>
  <si>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</si>
  <si>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</si>
  <si>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</si>
  <si>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</si>
  <si>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</si>
  <si>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</si>
  <si>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</si>
  <si>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</si>
  <si>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</si>
  <si>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</si>
  <si>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</si>
  <si>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</si>
  <si>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</si>
  <si>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</si>
  <si>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</si>
  <si>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</si>
  <si>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</si>
  <si>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</si>
  <si>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</si>
  <si>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</si>
  <si>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</si>
  <si>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</si>
  <si>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</si>
  <si>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</si>
  <si>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</si>
  <si>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</si>
  <si>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</si>
  <si>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</si>
  <si>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</si>
  <si>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</si>
  <si>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</si>
  <si>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</si>
  <si>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</si>
  <si>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</si>
  <si>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</si>
  <si>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</si>
  <si>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</si>
  <si>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</si>
  <si>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</si>
  <si>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</si>
  <si>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</si>
  <si>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</si>
  <si>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</si>
  <si>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</si>
  <si>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</si>
  <si>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</si>
  <si>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</si>
  <si>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</si>
  <si>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</si>
  <si>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</si>
  <si>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</si>
  <si>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</si>
  <si>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</si>
  <si>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</si>
  <si>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</si>
  <si>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</si>
  <si>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</si>
  <si>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</si>
  <si>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</si>
  <si>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</si>
  <si>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</si>
  <si>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</si>
  <si>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</si>
  <si>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</si>
  <si>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</si>
  <si>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</si>
  <si>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</si>
  <si>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</si>
  <si>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</si>
  <si>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</si>
  <si>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</si>
  <si>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</si>
  <si>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</si>
  <si>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</si>
  <si>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</si>
  <si>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</si>
  <si>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</si>
  <si>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</si>
  <si>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</si>
  <si>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</si>
  <si>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</si>
  <si>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</si>
  <si>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</si>
  <si>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</si>
  <si>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</si>
  <si>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</si>
  <si>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</si>
  <si>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</si>
  <si>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</si>
  <si>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</si>
  <si>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</si>
  <si>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</si>
  <si>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</si>
  <si>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</si>
  <si>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</si>
  <si>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</si>
  <si>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</si>
  <si>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</si>
  <si>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</si>
  <si>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</si>
  <si>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</si>
  <si>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</si>
  <si>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</si>
  <si>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</si>
  <si>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</si>
  <si>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</si>
  <si>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</si>
  <si>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</si>
  <si>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</si>
  <si>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</si>
  <si>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</si>
  <si>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</si>
  <si>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</si>
  <si>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</si>
  <si>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</si>
  <si>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</si>
  <si>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</si>
  <si>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</si>
  <si>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</si>
  <si>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</si>
  <si>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</si>
  <si>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</si>
  <si>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</si>
  <si>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</si>
  <si>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</si>
  <si>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</si>
  <si>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</si>
  <si>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</si>
  <si>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</si>
  <si>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</si>
  <si>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</si>
  <si>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</si>
  <si>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</si>
  <si>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</si>
  <si>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</si>
  <si>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</si>
  <si>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</si>
  <si>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</si>
  <si>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</si>
  <si>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</si>
  <si>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</si>
  <si>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</si>
  <si>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</si>
  <si>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</si>
  <si>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</si>
  <si>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</si>
  <si>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</si>
  <si>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</si>
  <si>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</si>
  <si>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</si>
  <si>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</si>
  <si>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</si>
  <si>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</si>
  <si>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</si>
  <si>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</si>
  <si>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</si>
  <si>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</si>
  <si>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</si>
  <si>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</si>
  <si>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</si>
  <si>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</si>
  <si>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</si>
  <si>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</si>
  <si>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</si>
  <si>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</si>
  <si>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</si>
  <si>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</si>
  <si>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</si>
  <si>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</si>
  <si>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</si>
  <si>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</si>
  <si>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</si>
  <si>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</si>
  <si>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</si>
  <si>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</si>
  <si>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</si>
  <si>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</si>
  <si>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</si>
  <si>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</si>
  <si>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</si>
  <si>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</si>
  <si>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</si>
  <si>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</si>
  <si>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</si>
  <si>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</si>
  <si>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</si>
  <si>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</si>
  <si>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</si>
  <si>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</si>
  <si>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</si>
  <si>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</si>
  <si>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</si>
  <si>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</si>
  <si>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</si>
  <si>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</si>
  <si>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</si>
  <si>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</si>
  <si>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</si>
  <si>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</si>
  <si>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</si>
  <si>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</si>
  <si>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</si>
  <si>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</si>
  <si>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</si>
  <si>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</si>
  <si>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</si>
  <si>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</si>
  <si>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</si>
  <si>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</si>
  <si>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</si>
  <si>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</si>
  <si>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</si>
  <si>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</si>
  <si>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</si>
  <si>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</si>
  <si>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</si>
  <si>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</si>
  <si>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</si>
  <si>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</si>
  <si>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</si>
  <si>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</si>
  <si>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</si>
  <si>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</si>
  <si>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</si>
  <si>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</si>
  <si>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</si>
  <si>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</si>
  <si>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</si>
  <si>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</si>
  <si>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</si>
  <si>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</si>
  <si>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</si>
  <si>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</si>
  <si>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</si>
  <si>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</si>
  <si>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</si>
  <si>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</si>
  <si>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</si>
  <si>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</si>
  <si>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</si>
  <si>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</si>
  <si>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</si>
  <si>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</si>
  <si>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</si>
  <si>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</si>
  <si>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</si>
  <si>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</si>
  <si>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</si>
  <si>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</si>
  <si>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</si>
  <si>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</si>
  <si>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</si>
  <si>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</si>
  <si>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</si>
  <si>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</si>
  <si>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</si>
  <si>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</si>
  <si>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</si>
  <si>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</si>
  <si>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</si>
  <si>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</si>
  <si>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</si>
  <si>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</si>
  <si>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</si>
  <si>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</si>
  <si>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</si>
  <si>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</si>
  <si>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</si>
  <si>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</si>
  <si>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</si>
  <si>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</si>
  <si>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</si>
  <si>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</si>
  <si>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</si>
  <si>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</si>
  <si>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</si>
  <si>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</si>
  <si>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</si>
  <si>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</si>
  <si>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</si>
  <si>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</si>
  <si>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</si>
  <si>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</si>
  <si>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</si>
  <si>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</si>
  <si>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</si>
  <si>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</si>
  <si>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</si>
  <si>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</si>
  <si>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</si>
  <si>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</si>
  <si>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</si>
  <si>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</si>
  <si>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</si>
  <si>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</si>
  <si>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</si>
  <si>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</si>
  <si>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</si>
  <si>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</si>
  <si>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</si>
  <si>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</si>
  <si>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</si>
  <si>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</si>
  <si>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</si>
  <si>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</si>
  <si>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</si>
  <si>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</si>
  <si>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</si>
  <si>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</si>
  <si>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</si>
  <si>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</si>
  <si>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</si>
  <si>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</si>
  <si>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</si>
  <si>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</si>
  <si>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</si>
  <si>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</si>
  <si>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</si>
  <si>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</si>
  <si>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</si>
  <si>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</si>
  <si>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</si>
  <si>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</si>
  <si>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</si>
  <si>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</si>
  <si>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</si>
  <si>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</si>
  <si>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</si>
  <si>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</si>
  <si>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</si>
  <si>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</si>
  <si>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</si>
  <si>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</si>
  <si>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</si>
  <si>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</si>
  <si>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</si>
  <si>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</si>
  <si>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</si>
  <si>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</si>
  <si>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</si>
  <si>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</si>
  <si>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</si>
  <si>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</si>
  <si>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</si>
  <si>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</si>
  <si>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</si>
  <si>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</si>
  <si>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</si>
  <si>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</si>
  <si>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</si>
  <si>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</si>
  <si>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</si>
  <si>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</si>
  <si>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</si>
  <si>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</si>
  <si>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</si>
  <si>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</si>
  <si>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</si>
  <si>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</si>
  <si>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</si>
  <si>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</si>
  <si>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</si>
  <si>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</si>
  <si>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</si>
  <si>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</si>
  <si>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</si>
  <si>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</si>
  <si>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</si>
  <si>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</si>
  <si>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</si>
  <si>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</si>
  <si>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</si>
  <si>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</si>
  <si>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</si>
  <si>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</si>
  <si>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</si>
  <si>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</si>
  <si>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</si>
  <si>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</si>
  <si>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</si>
  <si>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</si>
  <si>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</si>
  <si>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</si>
  <si>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</si>
  <si>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</si>
  <si>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</si>
  <si>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</si>
  <si>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</si>
  <si>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</si>
  <si>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</si>
  <si>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</si>
  <si>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</si>
  <si>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</si>
  <si>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</si>
  <si>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</si>
  <si>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</si>
  <si>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</si>
  <si>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</si>
  <si>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</si>
  <si>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</si>
  <si>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</si>
  <si>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</si>
  <si>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</si>
  <si>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</si>
  <si>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</si>
  <si>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</si>
  <si>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</si>
  <si>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</si>
  <si>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</si>
  <si>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</si>
  <si>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</si>
  <si>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</si>
  <si>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</si>
  <si>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</si>
  <si>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</si>
  <si>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</si>
  <si>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</si>
  <si>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</si>
  <si>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</si>
  <si>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</si>
  <si>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</si>
  <si>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</si>
  <si>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</si>
  <si>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</si>
  <si>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</si>
  <si>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</si>
  <si>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</si>
  <si>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</si>
  <si>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</si>
  <si>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</si>
  <si>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</si>
  <si>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</si>
  <si>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</si>
  <si>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</si>
  <si>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</si>
  <si>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</si>
  <si>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</si>
  <si>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</si>
  <si>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</si>
  <si>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</si>
  <si>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</si>
  <si>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</si>
  <si>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</si>
  <si>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</si>
  <si>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</si>
  <si>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</si>
  <si>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</si>
  <si>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</si>
  <si>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</si>
  <si>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</si>
  <si>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</si>
  <si>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</si>
  <si>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</si>
  <si>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</si>
  <si>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</si>
  <si>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</si>
  <si>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</si>
  <si>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</si>
  <si>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</si>
  <si>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</si>
  <si>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</si>
  <si>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</si>
  <si>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</si>
  <si>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</si>
  <si>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</si>
  <si>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</si>
  <si>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</si>
  <si>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</si>
  <si>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</si>
  <si>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</si>
  <si>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</si>
  <si>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</si>
  <si>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</si>
  <si>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</si>
  <si>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</si>
  <si>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</si>
  <si>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</si>
  <si>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</si>
  <si>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</si>
  <si>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</si>
  <si>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</si>
  <si>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</si>
  <si>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</si>
  <si>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</si>
  <si>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</si>
  <si>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</si>
  <si>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</si>
  <si>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</si>
  <si>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</si>
  <si>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</si>
  <si>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</si>
  <si>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</si>
  <si>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</si>
  <si>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</si>
  <si>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</si>
  <si>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</si>
  <si>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</si>
  <si>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</si>
  <si>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</si>
  <si>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</si>
  <si>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</si>
  <si>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</si>
  <si>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</si>
  <si>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</si>
  <si>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</si>
  <si>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</si>
  <si>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</si>
  <si>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</si>
  <si>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</si>
  <si>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</si>
  <si>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</si>
  <si>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</si>
  <si>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</si>
  <si>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</si>
  <si>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</si>
  <si>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</si>
  <si>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</si>
  <si>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</si>
  <si>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</si>
  <si>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</si>
  <si>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</si>
  <si>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</si>
  <si>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</si>
  <si>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</si>
  <si>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</si>
  <si>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</si>
  <si>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</si>
  <si>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</si>
  <si>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</si>
  <si>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</si>
  <si>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</si>
  <si>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</si>
  <si>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</si>
  <si>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</si>
  <si>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</si>
  <si>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</si>
  <si>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</si>
  <si>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</si>
  <si>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</si>
  <si>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</si>
  <si>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</si>
  <si>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</si>
  <si>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</si>
  <si>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</si>
  <si>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</si>
  <si>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</si>
  <si>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</si>
  <si>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</si>
  <si>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</si>
  <si>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</si>
  <si>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</si>
  <si>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</si>
  <si>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</si>
  <si>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</si>
  <si>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</si>
  <si>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</si>
  <si>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</si>
  <si>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</si>
  <si>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</si>
  <si>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</si>
  <si>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</si>
  <si>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</si>
  <si>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</si>
  <si>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</si>
  <si>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</si>
  <si>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</si>
  <si>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</si>
  <si>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</si>
  <si>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</si>
  <si>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</si>
  <si>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</si>
  <si>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</si>
  <si>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</si>
  <si>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</si>
  <si>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</si>
  <si>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</si>
  <si>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</si>
  <si>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</si>
  <si>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</si>
  <si>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</si>
  <si>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</si>
  <si>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</si>
  <si>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</si>
  <si>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</si>
  <si>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</si>
  <si>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</si>
  <si>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</si>
  <si>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</si>
  <si>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</si>
  <si>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</si>
  <si>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</si>
  <si>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</si>
  <si>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</si>
  <si>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</si>
  <si>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</si>
  <si>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</si>
  <si>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</si>
  <si>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</si>
  <si>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</si>
  <si>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</si>
  <si>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</si>
  <si>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</si>
  <si>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</si>
  <si>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</si>
  <si>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</si>
  <si>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</si>
  <si>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</si>
  <si>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</si>
  <si>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</si>
  <si>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</si>
  <si>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</si>
  <si>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</si>
  <si>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</si>
  <si>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</si>
  <si>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</si>
  <si>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</si>
  <si>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</si>
  <si>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</si>
  <si>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</si>
  <si>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</si>
  <si>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</si>
  <si>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</si>
  <si>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</si>
  <si>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</si>
  <si>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</si>
  <si>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</si>
  <si>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</si>
  <si>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</si>
  <si>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</si>
  <si>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</si>
  <si>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</si>
  <si>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</si>
  <si>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</si>
  <si>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</si>
  <si>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</si>
  <si>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</si>
  <si>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</si>
  <si>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</si>
  <si>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</si>
  <si>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</si>
  <si>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</si>
  <si>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</si>
  <si>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</si>
  <si>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</si>
  <si>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</si>
  <si>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</si>
  <si>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</si>
  <si>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</si>
  <si>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</si>
  <si>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</si>
  <si>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</si>
  <si>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</si>
  <si>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</si>
  <si>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</si>
  <si>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</si>
  <si>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</si>
  <si>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</si>
  <si>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</si>
  <si>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</si>
  <si>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</si>
  <si>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</si>
  <si>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</si>
  <si>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</si>
  <si>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</si>
  <si>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</si>
  <si>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</si>
  <si>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</si>
  <si>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</si>
  <si>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</si>
  <si>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</si>
  <si>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</si>
  <si>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</si>
  <si>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</si>
  <si>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</si>
  <si>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</si>
  <si>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</si>
  <si>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</si>
  <si>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</si>
  <si>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</si>
  <si>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</si>
  <si>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</si>
  <si>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</si>
  <si>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</si>
  <si>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</si>
  <si>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</si>
  <si>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</si>
  <si>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</si>
  <si>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</si>
  <si>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</si>
  <si>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</si>
  <si>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</si>
  <si>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</si>
  <si>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</si>
  <si>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</si>
  <si>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</si>
  <si>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</si>
  <si>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</si>
  <si>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</si>
  <si>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</si>
  <si>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</si>
  <si>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</si>
  <si>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</si>
  <si>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</si>
  <si>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</si>
  <si>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</si>
  <si>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</si>
  <si>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</si>
  <si>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</si>
  <si>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</si>
  <si>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</si>
  <si>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</si>
  <si>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</si>
  <si>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</si>
  <si>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</si>
  <si>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</si>
  <si>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</si>
  <si>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</si>
  <si>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</si>
  <si>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</si>
  <si>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</si>
  <si>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</si>
  <si>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</si>
  <si>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</si>
  <si>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</si>
  <si>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</si>
  <si>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</si>
  <si>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</si>
  <si>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</si>
  <si>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</si>
  <si>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</si>
  <si>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</si>
  <si>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</si>
  <si>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</si>
  <si>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</si>
  <si>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</si>
  <si>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</si>
  <si>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</si>
  <si>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</si>
  <si>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</si>
  <si>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</si>
  <si>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</si>
  <si>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</si>
  <si>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</si>
  <si>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</si>
  <si>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</si>
  <si>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</si>
  <si>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</si>
  <si>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</si>
  <si>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</si>
  <si>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</si>
  <si>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</si>
  <si>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</si>
  <si>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</si>
  <si>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</si>
  <si>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</si>
  <si>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</si>
  <si>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</si>
  <si>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</si>
  <si>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</si>
  <si>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</si>
  <si>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</si>
  <si>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</si>
  <si>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</si>
  <si>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</si>
  <si>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</si>
  <si>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</si>
  <si>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</si>
  <si>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</si>
  <si>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</si>
  <si>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</si>
  <si>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</si>
  <si>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</si>
  <si>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</si>
  <si>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</si>
  <si>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</si>
  <si>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</si>
  <si>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</si>
  <si>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</si>
  <si>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</si>
  <si>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</si>
  <si>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</si>
  <si>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</si>
  <si>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</si>
  <si>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</si>
  <si>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</si>
  <si>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</si>
  <si>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</si>
  <si>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</si>
  <si>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</si>
  <si>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</si>
  <si>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</si>
  <si>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</si>
  <si>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</si>
  <si>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</si>
  <si>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</si>
  <si>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</si>
  <si>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</si>
  <si>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</si>
  <si>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</si>
  <si>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</si>
  <si>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</si>
  <si>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</si>
  <si>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</si>
  <si>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</si>
  <si>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</si>
  <si>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</si>
  <si>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</si>
  <si>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</si>
  <si>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</si>
  <si>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</si>
  <si>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</si>
  <si>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</si>
  <si>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</si>
  <si>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</si>
  <si>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</si>
  <si>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</si>
  <si>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</si>
  <si>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</si>
  <si>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</si>
  <si>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</si>
  <si>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</si>
  <si>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</si>
  <si>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</si>
  <si>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</si>
  <si>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</si>
  <si>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</si>
  <si>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</si>
  <si>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</si>
  <si>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</si>
  <si>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</si>
  <si>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</si>
  <si>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</si>
  <si>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</si>
  <si>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</si>
  <si>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</si>
  <si>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</si>
  <si>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</si>
  <si>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</si>
  <si>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</si>
  <si>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</si>
  <si>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</si>
  <si>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</si>
  <si>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</si>
  <si>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</si>
  <si>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</si>
  <si>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</si>
  <si>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</si>
  <si>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</si>
  <si>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</si>
  <si>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</si>
  <si>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</si>
  <si>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</si>
  <si>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</si>
  <si>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</si>
  <si>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</si>
  <si>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</si>
  <si>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</si>
  <si>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</si>
  <si>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</si>
  <si>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</si>
  <si>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</si>
  <si>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</si>
  <si>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</si>
  <si>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</si>
  <si>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</si>
  <si>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</si>
  <si>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</si>
  <si>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</si>
  <si>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</si>
  <si>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</si>
  <si>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</si>
  <si>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</si>
  <si>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</si>
  <si>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</si>
  <si>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</si>
  <si>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</si>
  <si>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</si>
  <si>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</si>
  <si>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</si>
  <si>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</si>
  <si>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</si>
  <si>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</si>
  <si>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</si>
  <si>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</si>
  <si>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</si>
  <si>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</si>
  <si>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</si>
  <si>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</si>
  <si>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</si>
  <si>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</si>
  <si>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</si>
  <si>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</si>
  <si>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</si>
  <si>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</si>
  <si>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</si>
  <si>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</si>
  <si>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</si>
  <si>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</si>
  <si>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</si>
  <si>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</si>
  <si>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</si>
  <si>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</si>
  <si>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</si>
  <si>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</si>
  <si>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</si>
  <si>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</si>
  <si>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</si>
  <si>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</si>
  <si>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</si>
  <si>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</si>
  <si>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</si>
  <si>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</si>
  <si>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</si>
  <si>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</si>
  <si>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</si>
  <si>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</si>
  <si>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</si>
  <si>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</si>
  <si>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</si>
  <si>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</si>
  <si>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</si>
  <si>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</si>
  <si>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</si>
  <si>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</si>
  <si>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</si>
  <si>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</si>
  <si>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</si>
  <si>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</si>
  <si>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</si>
  <si>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</si>
  <si>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</si>
  <si>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</si>
  <si>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</si>
  <si>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</si>
  <si>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</si>
  <si>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</si>
  <si>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</si>
  <si>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</si>
  <si>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</si>
  <si>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</si>
  <si>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</si>
  <si>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</si>
  <si>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</si>
  <si>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</si>
  <si>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</si>
  <si>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</si>
  <si>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</si>
  <si>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</si>
  <si>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</si>
  <si>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</si>
  <si>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</si>
  <si>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</si>
  <si>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</si>
  <si>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</si>
  <si>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</si>
  <si>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</si>
  <si>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</si>
  <si>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</si>
  <si>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</si>
  <si>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</si>
  <si>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</si>
  <si>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</si>
  <si>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</si>
  <si>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</si>
  <si>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</si>
  <si>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</si>
  <si>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</si>
  <si>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</si>
  <si>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</si>
  <si>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</si>
  <si>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</si>
  <si>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</si>
  <si>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</si>
  <si>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</si>
  <si>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</si>
  <si>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</si>
  <si>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</si>
  <si>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</si>
  <si>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</si>
  <si>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</si>
  <si>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</si>
  <si>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</si>
  <si>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</si>
  <si>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</si>
  <si>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</si>
  <si>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</si>
  <si>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</si>
  <si>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</si>
  <si>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</si>
  <si>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</si>
  <si>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</si>
  <si>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</si>
  <si>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</si>
  <si>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</si>
  <si>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</si>
  <si>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</si>
  <si>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</si>
  <si>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</si>
  <si>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</si>
  <si>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</si>
  <si>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</si>
  <si>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</si>
  <si>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</si>
  <si>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</si>
  <si>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</si>
  <si>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</si>
  <si>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</si>
  <si>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</si>
  <si>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</si>
  <si>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</si>
  <si>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</si>
  <si>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</si>
  <si>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</si>
  <si>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</si>
  <si>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</si>
  <si>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</si>
  <si>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</si>
  <si>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</si>
  <si>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</si>
  <si>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</si>
  <si>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</si>
  <si>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</si>
  <si>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</si>
  <si>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</si>
  <si>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</si>
  <si>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</si>
  <si>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</si>
  <si>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</si>
  <si>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</si>
  <si>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</si>
  <si>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</si>
  <si>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</si>
  <si>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</si>
  <si>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</si>
  <si>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</si>
  <si>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</si>
  <si>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</si>
  <si>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</si>
  <si>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</si>
  <si>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</si>
  <si>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</si>
  <si>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</si>
  <si>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</si>
  <si>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</si>
  <si>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</si>
  <si>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</si>
  <si>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</si>
  <si>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</si>
  <si>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</si>
  <si>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</si>
  <si>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</si>
  <si>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</si>
  <si>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</si>
  <si>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</si>
  <si>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</si>
  <si>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</si>
  <si>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</si>
  <si>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</si>
  <si>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</si>
  <si>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</si>
  <si>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</si>
  <si>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</si>
  <si>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</si>
  <si>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</si>
  <si>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</si>
  <si>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</si>
  <si>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</si>
  <si>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</si>
  <si>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</si>
  <si>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</si>
  <si>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</si>
  <si>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</si>
  <si>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</si>
  <si>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</si>
  <si>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</si>
  <si>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</si>
  <si>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</si>
  <si>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</si>
  <si>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</si>
  <si>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</si>
  <si>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</si>
  <si>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</si>
  <si>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</si>
  <si>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</si>
  <si>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</si>
  <si>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</si>
  <si>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</si>
  <si>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</si>
  <si>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</si>
  <si>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</si>
  <si>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</si>
  <si>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</si>
  <si>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</si>
  <si>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</si>
  <si>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</si>
  <si>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</si>
  <si>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</si>
  <si>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</si>
  <si>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</si>
  <si>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</si>
  <si>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</si>
  <si>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</si>
  <si>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</si>
  <si>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</si>
  <si>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</si>
  <si>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</si>
  <si>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</si>
  <si>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</si>
  <si>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</si>
  <si>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</si>
  <si>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</si>
  <si>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</si>
  <si>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</si>
  <si>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</si>
  <si>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</si>
  <si>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</si>
  <si>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</si>
  <si>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</si>
  <si>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</si>
  <si>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</si>
  <si>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</si>
  <si>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</si>
  <si>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</si>
  <si>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</si>
  <si>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</si>
  <si>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</si>
  <si>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</si>
  <si>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</si>
  <si>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</si>
  <si>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</si>
  <si>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</si>
  <si>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</si>
  <si>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</si>
  <si>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</si>
  <si>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</si>
  <si>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</si>
  <si>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</si>
  <si>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</si>
  <si>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</si>
  <si>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</si>
  <si>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</si>
  <si>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</si>
  <si>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</si>
  <si>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</si>
  <si>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</si>
  <si>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</si>
  <si>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</si>
  <si>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</si>
  <si>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</si>
  <si>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</si>
  <si>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</si>
  <si>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</si>
  <si>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</si>
  <si>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</si>
  <si>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</si>
  <si>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</si>
  <si>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</si>
  <si>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</si>
  <si>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</si>
  <si>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</si>
  <si>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</si>
  <si>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</si>
  <si>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</si>
  <si>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</si>
  <si>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</si>
  <si>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</si>
  <si>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</si>
  <si>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</si>
  <si>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</si>
  <si>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</si>
  <si>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</si>
  <si>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</si>
  <si>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</si>
  <si>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</si>
  <si>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</si>
  <si>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</si>
  <si>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</si>
  <si>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</si>
  <si>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</si>
  <si>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</si>
  <si>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</si>
  <si>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</si>
  <si>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</si>
  <si>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</si>
  <si>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</si>
  <si>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</si>
  <si>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</si>
  <si>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</si>
  <si>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</si>
  <si>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</si>
  <si>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</si>
  <si>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</si>
  <si>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</si>
  <si>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</si>
  <si>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</si>
  <si>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</si>
  <si>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</si>
  <si>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</si>
  <si>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</si>
  <si>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</si>
  <si>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</si>
  <si>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</si>
  <si>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</si>
  <si>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</si>
  <si>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</si>
  <si>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</si>
  <si>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</si>
  <si>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</si>
  <si>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</si>
  <si>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</si>
  <si>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</si>
  <si>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</si>
  <si>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</si>
  <si>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</si>
  <si>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</si>
  <si>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</si>
  <si>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</si>
  <si>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</si>
  <si>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</si>
  <si>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</si>
  <si>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</si>
  <si>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</si>
  <si>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</si>
  <si>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</si>
  <si>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</si>
  <si>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</si>
  <si>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</si>
  <si>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</si>
  <si>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</si>
  <si>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</si>
  <si>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</si>
  <si>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</si>
  <si>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</si>
  <si>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</si>
  <si>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</si>
  <si>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</si>
  <si>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</si>
  <si>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</si>
  <si>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</si>
  <si>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</si>
  <si>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</si>
  <si>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</si>
  <si>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</si>
  <si>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</si>
  <si>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</si>
  <si>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</si>
  <si>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</si>
  <si>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</si>
  <si>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</si>
  <si>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</si>
  <si>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</si>
  <si>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</si>
  <si>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</si>
  <si>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</si>
  <si>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</si>
  <si>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</si>
  <si>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</si>
  <si>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</si>
  <si>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</si>
  <si>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</si>
  <si>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</si>
  <si>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</si>
  <si>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</si>
  <si>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</si>
  <si>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</si>
  <si>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</si>
  <si>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</si>
  <si>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</si>
  <si>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</si>
  <si>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</si>
  <si>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</si>
  <si>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</si>
  <si>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</si>
  <si>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</si>
  <si>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</si>
  <si>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</si>
  <si>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</si>
  <si>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</si>
  <si>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</si>
  <si>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</si>
  <si>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</si>
  <si>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</si>
  <si>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</si>
  <si>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</si>
  <si>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</si>
  <si>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</si>
  <si>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</si>
  <si>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</si>
  <si>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</si>
  <si>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</si>
  <si>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</si>
  <si>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</si>
  <si>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</si>
  <si>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</si>
  <si>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</si>
  <si>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</si>
  <si>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</si>
  <si>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</si>
  <si>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</si>
  <si>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</si>
  <si>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</si>
  <si>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</si>
  <si>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</si>
  <si>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</si>
  <si>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</si>
  <si>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</si>
  <si>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</si>
  <si>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</si>
  <si>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</si>
  <si>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</si>
  <si>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</si>
  <si>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</si>
  <si>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</si>
  <si>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</si>
  <si>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</si>
  <si>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</si>
  <si>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</si>
  <si>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</si>
  <si>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</si>
  <si>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</si>
  <si>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</si>
  <si>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</si>
  <si>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</si>
  <si>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</si>
  <si>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</si>
  <si>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</si>
  <si>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</si>
  <si>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</si>
  <si>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</si>
  <si>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</si>
  <si>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</si>
  <si>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</si>
  <si>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</si>
  <si>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</si>
  <si>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</si>
  <si>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</si>
  <si>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</si>
  <si>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</si>
  <si>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</si>
  <si>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</si>
  <si>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</si>
  <si>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</si>
  <si>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</si>
  <si>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</si>
  <si>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</si>
  <si>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</si>
  <si>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</si>
  <si>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</si>
  <si>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</si>
  <si>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</si>
  <si>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</si>
  <si>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</si>
  <si>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</si>
  <si>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</si>
  <si>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</si>
  <si>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</si>
  <si>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</si>
  <si>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</si>
  <si>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</si>
  <si>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</si>
  <si>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</si>
  <si>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</si>
  <si>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</si>
  <si>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</si>
  <si>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</si>
  <si>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</si>
  <si>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</si>
  <si>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</si>
  <si>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</si>
  <si>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</si>
  <si>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</si>
  <si>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</si>
  <si>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</si>
  <si>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</si>
  <si>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</si>
  <si>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</si>
  <si>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</si>
  <si>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</si>
  <si>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</si>
  <si>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</si>
  <si>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</si>
  <si>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</si>
  <si>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</si>
  <si>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</si>
  <si>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</si>
  <si>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</si>
  <si>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</si>
  <si>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</si>
  <si>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</si>
  <si>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</si>
  <si>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</si>
  <si>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</si>
  <si>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</si>
  <si>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</si>
  <si>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</si>
  <si>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</si>
  <si>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</si>
  <si>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</si>
  <si>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</si>
  <si>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</si>
  <si>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</si>
  <si>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</si>
  <si>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</si>
  <si>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</si>
  <si>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</si>
  <si>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</si>
  <si>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</si>
  <si>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</si>
  <si>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</si>
  <si>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</si>
  <si>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</si>
  <si>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</si>
  <si>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</si>
  <si>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</si>
  <si>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</si>
  <si>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</si>
  <si>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</si>
  <si>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</si>
  <si>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</si>
  <si>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</si>
  <si>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</si>
  <si>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</si>
  <si>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</si>
  <si>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</si>
  <si>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</si>
  <si>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</si>
  <si>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</si>
  <si>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</si>
  <si>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</si>
  <si>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</si>
  <si>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</si>
  <si>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</si>
  <si>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</si>
  <si>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</si>
  <si>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</si>
  <si>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</si>
  <si>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</si>
  <si>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</si>
  <si>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</si>
  <si>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</si>
  <si>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</si>
  <si>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</si>
  <si>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</si>
  <si>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</si>
  <si>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</si>
  <si>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</si>
  <si>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</si>
  <si>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</si>
  <si>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</si>
  <si>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</si>
  <si>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</si>
  <si>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</si>
  <si>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</si>
  <si>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</si>
  <si>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</si>
  <si>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</si>
  <si>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</si>
  <si>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</si>
  <si>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</si>
  <si>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</si>
  <si>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</si>
  <si>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</si>
  <si>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</si>
  <si>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</si>
  <si>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</si>
  <si>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</si>
  <si>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</si>
  <si>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</si>
  <si>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</si>
  <si>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</si>
  <si>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</si>
  <si>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</si>
  <si>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</si>
  <si>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</si>
  <si>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</si>
  <si>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</si>
  <si>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</si>
  <si>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</si>
  <si>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</si>
  <si>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</si>
  <si>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</si>
  <si>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</si>
  <si>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</si>
  <si>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</si>
  <si>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</si>
  <si>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</si>
  <si>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</si>
  <si>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</si>
  <si>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</si>
  <si>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</si>
  <si>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</si>
  <si>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</si>
  <si>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</si>
  <si>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</si>
  <si>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</si>
  <si>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</si>
  <si>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</si>
  <si>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</si>
  <si>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</si>
  <si>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</si>
  <si>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</si>
  <si>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</si>
  <si>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</si>
  <si>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</si>
  <si>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</si>
  <si>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</si>
  <si>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</si>
  <si>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</si>
  <si>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</si>
  <si>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</si>
  <si>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</si>
  <si>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</si>
  <si>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</si>
  <si>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</si>
  <si>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</si>
  <si>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</si>
  <si>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</si>
  <si>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</si>
  <si>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</si>
  <si>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</si>
  <si>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</si>
  <si>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</si>
  <si>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</si>
  <si>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</si>
  <si>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</si>
  <si>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</si>
  <si>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</si>
  <si>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</si>
  <si>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</si>
  <si>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</si>
  <si>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</si>
  <si>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</si>
  <si>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</si>
  <si>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</si>
  <si>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</si>
  <si>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</si>
  <si>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</si>
  <si>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</si>
  <si>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</si>
  <si>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</si>
  <si>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</si>
  <si>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</si>
  <si>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</si>
  <si>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</si>
  <si>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</si>
  <si>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</si>
  <si>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</si>
  <si>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</si>
  <si>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</si>
  <si>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</si>
  <si>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</si>
  <si>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</si>
  <si>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</si>
  <si>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</si>
  <si>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</si>
  <si>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</si>
  <si>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</si>
  <si>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</si>
  <si>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</si>
  <si>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</si>
  <si>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</si>
  <si>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</si>
  <si>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</si>
  <si>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</si>
  <si>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</si>
  <si>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</si>
  <si>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</si>
  <si>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</si>
  <si>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</si>
  <si>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</si>
  <si>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</si>
  <si>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</si>
  <si>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</si>
  <si>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</si>
  <si>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</si>
  <si>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</si>
  <si>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</si>
  <si>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</si>
  <si>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</si>
  <si>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</si>
  <si>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</si>
  <si>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</si>
  <si>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</si>
  <si>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</si>
  <si>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</si>
  <si>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</si>
  <si>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</si>
  <si>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</si>
  <si>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</si>
  <si>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</si>
  <si>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</si>
  <si>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</si>
  <si>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</si>
  <si>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</si>
  <si>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</si>
  <si>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</si>
  <si>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</si>
  <si>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</si>
  <si>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</si>
  <si>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</si>
  <si>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</si>
  <si>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</si>
  <si>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</si>
  <si>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</si>
  <si>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</si>
  <si>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</si>
  <si>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</si>
  <si>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</si>
  <si>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</si>
  <si>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</si>
  <si>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</si>
  <si>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</si>
  <si>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</si>
  <si>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</si>
  <si>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</si>
  <si>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</si>
  <si>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</si>
  <si>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</si>
  <si>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</si>
  <si>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</si>
  <si>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</si>
  <si>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</si>
  <si>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</si>
  <si>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</si>
  <si>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</si>
  <si>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</si>
  <si>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</si>
  <si>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</si>
  <si>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</si>
  <si>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</si>
  <si>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</si>
  <si>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</si>
  <si>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</si>
  <si>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</si>
  <si>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</si>
  <si>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</si>
  <si>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</si>
  <si>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</si>
  <si>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</si>
  <si>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</si>
  <si>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</si>
  <si>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</si>
  <si>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</si>
  <si>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</si>
  <si>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</si>
  <si>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</si>
  <si>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</si>
  <si>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</si>
  <si>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</si>
  <si>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</si>
  <si>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</si>
  <si>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</si>
  <si>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</si>
  <si>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</si>
  <si>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</si>
  <si>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</si>
  <si>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</si>
  <si>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</si>
  <si>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</si>
  <si>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</si>
  <si>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</si>
  <si>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</si>
  <si>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</si>
  <si>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</si>
  <si>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</si>
  <si>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</si>
  <si>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</si>
  <si>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</si>
  <si>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</si>
  <si>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</si>
  <si>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</si>
  <si>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</si>
  <si>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</si>
  <si>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</si>
  <si>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</si>
  <si>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</si>
  <si>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</si>
  <si>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</si>
  <si>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</si>
  <si>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</si>
  <si>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</si>
  <si>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</si>
  <si>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</si>
  <si>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</si>
  <si>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</si>
  <si>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</si>
  <si>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</si>
  <si>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</si>
  <si>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</si>
  <si>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</si>
  <si>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</si>
  <si>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</si>
  <si>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</si>
  <si>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</si>
  <si>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</si>
  <si>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</si>
  <si>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</si>
  <si>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</si>
  <si>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</si>
  <si>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</si>
  <si>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</si>
  <si>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</si>
  <si>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</si>
  <si>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</si>
  <si>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</si>
  <si>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</si>
  <si>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</si>
  <si>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</si>
  <si>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</si>
  <si>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</si>
  <si>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</si>
  <si>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</si>
  <si>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</si>
  <si>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</si>
  <si>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</si>
  <si>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</si>
  <si>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</si>
  <si>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</si>
  <si>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</si>
  <si>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</si>
  <si>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</si>
  <si>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</si>
  <si>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</si>
  <si>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</si>
  <si>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</si>
  <si>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</si>
  <si>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</si>
  <si>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</si>
  <si>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</si>
  <si>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</si>
  <si>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</si>
  <si>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</si>
  <si>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</si>
  <si>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</si>
  <si>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</si>
  <si>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</si>
  <si>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</si>
  <si>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</si>
  <si>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</si>
  <si>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</si>
  <si>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</si>
  <si>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</si>
  <si>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</si>
  <si>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</si>
  <si>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</si>
  <si>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</si>
  <si>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</si>
  <si>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</si>
  <si>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</si>
  <si>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</si>
  <si>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</si>
  <si>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</si>
  <si>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</si>
  <si>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</si>
  <si>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</si>
  <si>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</si>
  <si>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</si>
  <si>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</si>
  <si>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</si>
  <si>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</si>
  <si>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</si>
  <si>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</si>
  <si>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</si>
  <si>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</si>
  <si>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</si>
  <si>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</si>
  <si>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</si>
  <si>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</si>
  <si>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</si>
  <si>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</si>
  <si>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</si>
  <si>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</si>
  <si>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</si>
  <si>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</si>
  <si>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</si>
  <si>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</si>
  <si>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</si>
  <si>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</si>
  <si>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</si>
  <si>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</si>
  <si>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</si>
  <si>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</si>
  <si>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</si>
  <si>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</si>
  <si>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</si>
  <si>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</si>
  <si>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</si>
  <si>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</si>
  <si>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</si>
  <si>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</si>
  <si>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</si>
  <si>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</si>
  <si>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</si>
  <si>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</si>
  <si>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</si>
  <si>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</si>
  <si>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</si>
  <si>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</si>
  <si>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</si>
  <si>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</si>
  <si>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</si>
  <si>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</si>
  <si>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</si>
  <si>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</si>
  <si>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</si>
  <si>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</si>
  <si>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</si>
  <si>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</si>
  <si>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</si>
  <si>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</si>
  <si>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</si>
  <si>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</si>
  <si>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</si>
  <si>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</si>
  <si>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</si>
  <si>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</si>
  <si>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</si>
  <si>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</si>
  <si>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</si>
  <si>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</si>
  <si>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</si>
  <si>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</si>
  <si>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</si>
  <si>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</si>
  <si>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</si>
  <si>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</si>
  <si>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</si>
  <si>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</si>
  <si>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</si>
  <si>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</si>
  <si>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</si>
  <si>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</si>
  <si>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</si>
  <si>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</si>
  <si>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</si>
  <si>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</si>
  <si>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</si>
  <si>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</si>
  <si>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</si>
  <si>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</si>
  <si>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</si>
  <si>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</si>
  <si>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</si>
  <si>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</si>
  <si>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</si>
  <si>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</si>
  <si>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</si>
  <si>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</si>
  <si>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</si>
  <si>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</si>
  <si>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</si>
  <si>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</si>
  <si>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</si>
  <si>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</si>
  <si>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</si>
  <si>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</si>
  <si>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</si>
  <si>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</si>
  <si>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</si>
  <si>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</si>
  <si>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</si>
  <si>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</si>
  <si>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</si>
  <si>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</si>
  <si>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</si>
  <si>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</si>
  <si>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</si>
  <si>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</si>
  <si>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</si>
  <si>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</si>
  <si>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</si>
  <si>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</si>
  <si>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</si>
  <si>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</si>
  <si>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</si>
  <si>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</si>
  <si>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</si>
  <si>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</si>
  <si>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</si>
  <si>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</si>
  <si>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</si>
  <si>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</si>
  <si>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</si>
  <si>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</si>
  <si>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</si>
  <si>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</si>
  <si>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</si>
  <si>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</si>
  <si>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</si>
  <si>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</si>
  <si>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</si>
  <si>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</si>
  <si>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</si>
  <si>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</si>
  <si>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</si>
  <si>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</si>
  <si>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</si>
  <si>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</si>
  <si>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</si>
  <si>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</si>
  <si>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</si>
  <si>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</si>
  <si>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</si>
  <si>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</si>
  <si>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</si>
  <si>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</si>
  <si>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</si>
  <si>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</si>
  <si>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</si>
  <si>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</si>
  <si>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</si>
  <si>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</si>
  <si>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</si>
  <si>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</si>
  <si>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</si>
  <si>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</si>
  <si>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</si>
  <si>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</si>
  <si>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</si>
  <si>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</si>
  <si>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</si>
  <si>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</si>
  <si>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</si>
  <si>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</si>
  <si>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</si>
  <si>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</si>
  <si>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</si>
  <si>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</si>
  <si>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</si>
  <si>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</si>
  <si>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</si>
  <si>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</si>
  <si>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</si>
  <si>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</si>
  <si>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</si>
  <si>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</si>
  <si>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</si>
  <si>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</si>
  <si>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</si>
  <si>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</si>
  <si>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</si>
  <si>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</si>
  <si>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</si>
  <si>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</si>
  <si>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</si>
  <si>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</si>
  <si>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</si>
  <si>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</si>
  <si>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</si>
  <si>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</si>
  <si>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</si>
  <si>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</si>
  <si>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</si>
  <si>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</si>
  <si>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</si>
  <si>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</si>
  <si>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</si>
  <si>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</si>
  <si>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</si>
  <si>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</si>
  <si>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</si>
  <si>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</si>
  <si>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</si>
  <si>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</si>
  <si>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</si>
  <si>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</si>
  <si>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</si>
  <si>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</si>
  <si>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</si>
  <si>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</si>
  <si>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</si>
  <si>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</si>
  <si>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</si>
  <si>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</si>
  <si>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</si>
  <si>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</si>
  <si>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</si>
  <si>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</si>
  <si>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</si>
  <si>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</si>
  <si>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</si>
  <si>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</si>
  <si>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</si>
  <si>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</si>
  <si>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</si>
  <si>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</si>
  <si>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</si>
  <si>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</si>
  <si>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</si>
  <si>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</si>
  <si>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</si>
  <si>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</si>
  <si>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</si>
  <si>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</si>
  <si>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</si>
  <si>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</si>
  <si>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</si>
  <si>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</si>
  <si>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</si>
  <si>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</si>
  <si>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</si>
  <si>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</si>
  <si>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</si>
  <si>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</si>
  <si>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</si>
  <si>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</si>
  <si>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</si>
  <si>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</si>
  <si>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</si>
  <si>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</si>
  <si>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</si>
  <si>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</si>
  <si>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</si>
  <si>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</si>
  <si>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</si>
  <si>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</si>
  <si>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</si>
  <si>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</si>
  <si>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</si>
  <si>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</si>
  <si>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</si>
  <si>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</si>
  <si>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</si>
  <si>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</si>
  <si>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</si>
  <si>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</si>
  <si>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</si>
  <si>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</si>
  <si>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</si>
  <si>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</si>
  <si>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</si>
  <si>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</si>
  <si>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</si>
  <si>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</si>
  <si>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</si>
  <si>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</si>
  <si>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</si>
  <si>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</si>
  <si>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</si>
  <si>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</si>
  <si>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</si>
  <si>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</si>
  <si>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</si>
  <si>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</si>
  <si>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</si>
  <si>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</si>
  <si>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</si>
  <si>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</si>
  <si>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</si>
  <si>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</si>
  <si>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</si>
  <si>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</si>
  <si>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</si>
  <si>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</si>
  <si>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</si>
  <si>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</si>
  <si>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</si>
  <si>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</si>
  <si>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</si>
  <si>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</si>
  <si>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</si>
  <si>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</si>
  <si>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</si>
  <si>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</si>
  <si>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</si>
  <si>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</si>
  <si>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</si>
  <si>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</si>
  <si>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</si>
  <si>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</si>
  <si>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</si>
  <si>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</si>
  <si>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</si>
  <si>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</si>
  <si>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</si>
  <si>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</si>
  <si>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</si>
  <si>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</si>
  <si>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</si>
  <si>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</si>
  <si>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</si>
  <si>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</si>
  <si>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</si>
  <si>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</si>
  <si>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</si>
  <si>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</si>
  <si>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</si>
  <si>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</si>
  <si>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</si>
  <si>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</si>
  <si>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</si>
  <si>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</si>
  <si>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</si>
  <si>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</si>
  <si>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</si>
  <si>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</si>
  <si>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</si>
  <si>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</si>
  <si>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</si>
  <si>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</si>
  <si>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</si>
  <si>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</si>
  <si>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</si>
  <si>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</si>
  <si>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</si>
  <si>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</si>
  <si>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</si>
  <si>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</si>
  <si>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</si>
  <si>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</si>
  <si>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</si>
  <si>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</si>
  <si>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</si>
  <si>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</si>
  <si>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</si>
  <si>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</si>
  <si>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</si>
  <si>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</si>
  <si>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</si>
  <si>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</si>
  <si>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</si>
  <si>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</si>
  <si>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</si>
  <si>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</si>
  <si>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</si>
  <si>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</si>
  <si>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</si>
  <si>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</si>
  <si>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</si>
  <si>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</si>
  <si>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</si>
  <si>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</si>
  <si>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</si>
  <si>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</si>
  <si>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</si>
  <si>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</si>
  <si>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</si>
  <si>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</si>
  <si>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</si>
  <si>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</si>
  <si>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</si>
  <si>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</si>
  <si>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</si>
  <si>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</si>
  <si>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</si>
  <si>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</si>
  <si>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</si>
  <si>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</si>
  <si>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</si>
  <si>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</si>
  <si>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</si>
  <si>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</si>
  <si>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</si>
  <si>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</si>
  <si>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</si>
  <si>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</si>
  <si>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</si>
  <si>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</si>
  <si>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</si>
  <si>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</si>
  <si>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</si>
  <si>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</si>
  <si>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</si>
  <si>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</si>
  <si>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</si>
  <si>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</si>
  <si>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</si>
  <si>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</si>
  <si>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</si>
  <si>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</si>
  <si>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</si>
  <si>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</si>
  <si>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</si>
  <si>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</si>
  <si>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</si>
  <si>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</si>
  <si>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</si>
  <si>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</si>
  <si>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</si>
  <si>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</si>
  <si>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</si>
  <si>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</si>
  <si>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</si>
  <si>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</si>
  <si>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</si>
  <si>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</si>
  <si>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</si>
  <si>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</si>
  <si>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</si>
  <si>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</si>
  <si>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</si>
  <si>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</si>
  <si>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</si>
  <si>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</si>
  <si>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</si>
  <si>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</si>
  <si>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</si>
  <si>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</si>
  <si>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</si>
  <si>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</si>
  <si>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</si>
  <si>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</si>
  <si>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</si>
  <si>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</si>
  <si>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</si>
  <si>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</si>
  <si>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</si>
  <si>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</si>
  <si>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</si>
  <si>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</si>
  <si>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</si>
  <si>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</si>
  <si>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</si>
  <si>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</si>
  <si>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</si>
  <si>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</si>
  <si>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</si>
  <si>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</si>
  <si>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</si>
  <si>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</si>
  <si>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</si>
  <si>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</si>
  <si>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</si>
  <si>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</si>
  <si>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</si>
  <si>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</si>
  <si>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</si>
  <si>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</si>
  <si>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</si>
  <si>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</si>
  <si>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</si>
  <si>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</si>
  <si>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</si>
  <si>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</si>
  <si>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</si>
  <si>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</si>
  <si>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</si>
  <si>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</si>
  <si>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</si>
  <si>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</si>
  <si>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</si>
  <si>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</si>
  <si>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</si>
  <si>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</si>
  <si>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</si>
  <si>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</si>
  <si>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</si>
  <si>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</si>
  <si>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</si>
  <si>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</si>
  <si>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</si>
  <si>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</si>
  <si>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</si>
  <si>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</si>
  <si>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</si>
  <si>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</si>
  <si>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</si>
  <si>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</si>
  <si>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</si>
  <si>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</si>
  <si>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</si>
  <si>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</si>
  <si>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</si>
  <si>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</si>
  <si>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</si>
  <si>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</si>
  <si>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</si>
  <si>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</si>
  <si>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</si>
  <si>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</si>
  <si>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</si>
  <si>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</si>
  <si>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</si>
  <si>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</si>
  <si>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</si>
  <si>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</si>
  <si>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</si>
  <si>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</si>
  <si>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</si>
  <si>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</si>
  <si>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</si>
  <si>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</si>
  <si>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</si>
  <si>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</si>
  <si>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</si>
  <si>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</si>
  <si>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</si>
  <si>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</si>
  <si>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</si>
  <si>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</si>
  <si>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</si>
  <si>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</si>
  <si>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</si>
  <si>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</si>
  <si>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</si>
  <si>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</si>
  <si>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</si>
  <si>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</si>
  <si>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</si>
  <si>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</si>
  <si>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</si>
  <si>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</si>
  <si>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</si>
  <si>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</si>
  <si>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</si>
  <si>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</si>
  <si>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</si>
  <si>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</si>
  <si>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</si>
  <si>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</si>
  <si>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</si>
  <si>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</si>
  <si>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</si>
  <si>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</si>
  <si>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</si>
  <si>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</si>
  <si>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</si>
  <si>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</si>
  <si>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</si>
  <si>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</si>
  <si>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</si>
  <si>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</si>
  <si>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</si>
  <si>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</si>
  <si>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</si>
  <si>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</si>
  <si>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</si>
  <si>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</si>
  <si>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</si>
  <si>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</si>
  <si>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</si>
  <si>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</si>
  <si>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</si>
  <si>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</si>
  <si>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</si>
  <si>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</si>
  <si>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</si>
  <si>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</si>
  <si>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</si>
  <si>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</si>
  <si>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</si>
  <si>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</si>
  <si>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</si>
  <si>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</si>
  <si>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</si>
  <si>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</si>
  <si>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</si>
  <si>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</si>
  <si>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</si>
  <si>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</si>
  <si>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</si>
  <si>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</si>
  <si>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</si>
  <si>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</si>
  <si>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</si>
  <si>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</si>
  <si>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</si>
  <si>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</si>
  <si>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</si>
  <si>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</si>
  <si>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</si>
  <si>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</si>
  <si>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</si>
  <si>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</si>
  <si>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</si>
  <si>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</si>
  <si>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</si>
  <si>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</si>
  <si>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</si>
  <si>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</si>
  <si>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</si>
  <si>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</si>
  <si>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</si>
  <si>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</si>
  <si>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</si>
  <si>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</si>
  <si>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</si>
  <si>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</si>
  <si>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</si>
  <si>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</si>
  <si>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</si>
  <si>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</si>
  <si>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</si>
  <si>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</si>
  <si>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</si>
  <si>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</si>
  <si>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</si>
  <si>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</si>
  <si>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</si>
  <si>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</si>
  <si>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</si>
  <si>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</si>
  <si>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</si>
  <si>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</si>
  <si>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</si>
  <si>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</si>
  <si>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</si>
  <si>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</si>
  <si>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</si>
  <si>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</si>
  <si>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</si>
  <si>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</si>
  <si>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</si>
  <si>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</si>
  <si>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</si>
  <si>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</si>
  <si>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</si>
  <si>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</si>
  <si>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</si>
  <si>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</si>
  <si>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</si>
  <si>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</si>
  <si>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</si>
  <si>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</si>
  <si>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</si>
  <si>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</si>
  <si>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</si>
  <si>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</si>
  <si>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</si>
  <si>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</si>
  <si>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</si>
  <si>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</si>
  <si>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</si>
  <si>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</si>
  <si>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</si>
  <si>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</si>
  <si>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</si>
  <si>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</si>
  <si>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</si>
  <si>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</si>
  <si>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</si>
  <si>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</si>
  <si>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</si>
  <si>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</si>
  <si>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</si>
  <si>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</si>
  <si>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</si>
  <si>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</si>
  <si>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</si>
  <si>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</si>
  <si>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</si>
  <si>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</si>
  <si>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</si>
  <si>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</si>
  <si>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</si>
  <si>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</si>
  <si>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</si>
  <si>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</si>
  <si>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</si>
  <si>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</si>
  <si>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</si>
  <si>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</si>
  <si>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</si>
  <si>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</si>
  <si>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</si>
  <si>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</si>
  <si>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</si>
  <si>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</si>
  <si>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</si>
  <si>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</si>
  <si>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</si>
  <si>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</si>
  <si>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</si>
  <si>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</si>
  <si>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</si>
  <si>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</si>
  <si>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</si>
  <si>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</si>
  <si>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</si>
  <si>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</si>
  <si>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</si>
  <si>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</si>
  <si>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</si>
  <si>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</si>
  <si>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</si>
  <si>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</si>
  <si>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</si>
  <si>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</si>
  <si>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</si>
  <si>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</si>
  <si>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</si>
  <si>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</si>
  <si>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</si>
  <si>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</si>
  <si>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</si>
  <si>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</si>
  <si>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</si>
  <si>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</si>
  <si>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</si>
  <si>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</si>
  <si>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</si>
  <si>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</si>
  <si>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</si>
  <si>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</si>
  <si>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</si>
  <si>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</si>
  <si>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</si>
  <si>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</si>
  <si>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</si>
  <si>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</si>
  <si>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</si>
  <si>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</si>
  <si>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</si>
  <si>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</si>
  <si>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</si>
  <si>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</si>
  <si>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</si>
  <si>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</si>
  <si>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</si>
  <si>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</si>
  <si>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</si>
  <si>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</si>
  <si>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</si>
  <si>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</si>
  <si>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</si>
  <si>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</si>
  <si>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</si>
  <si>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</si>
  <si>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</si>
  <si>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</si>
  <si>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</si>
  <si>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</si>
  <si>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</si>
  <si>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</si>
  <si>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</si>
  <si>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</si>
  <si>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</si>
  <si>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</si>
  <si>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</si>
  <si>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</si>
  <si>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</si>
  <si>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</si>
  <si>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</si>
  <si>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</si>
  <si>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</si>
  <si>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</si>
  <si>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</si>
  <si>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</si>
  <si>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</si>
  <si>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</si>
  <si>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</si>
  <si>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</si>
  <si>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</si>
  <si>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</si>
  <si>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</si>
  <si>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</si>
  <si>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</si>
  <si>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</si>
  <si>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</si>
  <si>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</si>
  <si>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</si>
  <si>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</si>
  <si>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</si>
  <si>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</si>
  <si>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</si>
  <si>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</si>
  <si>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</si>
  <si>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</si>
  <si>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</si>
  <si>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</si>
  <si>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</si>
  <si>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</si>
  <si>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</si>
  <si>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</si>
  <si>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</si>
  <si>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</si>
  <si>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</si>
  <si>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</si>
  <si>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</si>
  <si>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</si>
  <si>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</si>
  <si>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</si>
  <si>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</si>
  <si>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</si>
  <si>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</si>
  <si>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</si>
  <si>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</si>
  <si>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</si>
  <si>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</si>
  <si>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</si>
  <si>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</si>
  <si>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</si>
  <si>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</si>
  <si>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</si>
  <si>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</si>
  <si>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</si>
  <si>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</si>
  <si>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</si>
  <si>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</si>
  <si>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</si>
  <si>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</si>
  <si>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</si>
  <si>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</si>
  <si>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</si>
  <si>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</si>
  <si>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</si>
  <si>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</si>
  <si>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</si>
  <si>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</si>
  <si>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</si>
  <si>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</si>
  <si>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</si>
  <si>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</si>
  <si>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</si>
  <si>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</si>
  <si>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</si>
  <si>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</si>
  <si>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</si>
  <si>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</si>
  <si>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</si>
  <si>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</si>
  <si>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</si>
  <si>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</si>
  <si>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</si>
  <si>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</si>
  <si>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</si>
  <si>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</si>
  <si>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</si>
  <si>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</si>
  <si>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</si>
  <si>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</si>
  <si>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</si>
  <si>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</si>
  <si>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</si>
  <si>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</si>
  <si>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</si>
  <si>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</si>
  <si>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</si>
  <si>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</si>
  <si>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</si>
  <si>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</si>
  <si>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</si>
  <si>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</si>
  <si>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</si>
  <si>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</si>
  <si>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</si>
  <si>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</si>
  <si>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</si>
  <si>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</si>
  <si>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</si>
  <si>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</si>
  <si>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</si>
  <si>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</si>
  <si>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</si>
  <si>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</si>
  <si>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</si>
  <si>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</si>
  <si>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</si>
  <si>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</si>
  <si>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</si>
  <si>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</si>
  <si>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</si>
  <si>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</si>
  <si>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</si>
  <si>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</si>
  <si>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</si>
  <si>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</si>
  <si>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</si>
  <si>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</si>
  <si>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</si>
  <si>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</si>
  <si>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</si>
  <si>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</si>
  <si>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</si>
  <si>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</si>
  <si>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</si>
  <si>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</si>
  <si>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</si>
  <si>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</si>
  <si>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</si>
  <si>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</si>
  <si>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</si>
  <si>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</si>
  <si>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</si>
  <si>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</si>
  <si>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</si>
  <si>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</si>
  <si>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</si>
  <si>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</si>
  <si>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</si>
  <si>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</si>
  <si>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</si>
  <si>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</si>
  <si>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</si>
  <si>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</si>
  <si>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</si>
  <si>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</si>
  <si>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</si>
  <si>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</si>
  <si>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</si>
  <si>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</si>
  <si>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</si>
  <si>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</si>
  <si>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</si>
  <si>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</si>
  <si>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</si>
  <si>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</si>
  <si>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</si>
  <si>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</si>
  <si>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</si>
  <si>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</si>
  <si>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</si>
  <si>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</si>
  <si>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</si>
  <si>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</si>
  <si>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</si>
  <si>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</si>
  <si>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</si>
  <si>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</si>
  <si>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</si>
  <si>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</si>
  <si>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</si>
  <si>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</si>
  <si>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</si>
  <si>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</si>
  <si>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</si>
  <si>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</si>
  <si>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</si>
  <si>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</si>
  <si>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</si>
  <si>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</si>
  <si>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</si>
  <si>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</si>
  <si>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</si>
  <si>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</si>
  <si>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</si>
  <si>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</si>
  <si>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</si>
  <si>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</si>
  <si>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</si>
  <si>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</si>
  <si>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</si>
  <si>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</si>
  <si>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</si>
  <si>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</si>
  <si>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</si>
  <si>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</si>
  <si>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</si>
  <si>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</si>
  <si>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</si>
  <si>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</si>
  <si>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</si>
  <si>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</si>
  <si>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</si>
  <si>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</si>
  <si>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</si>
  <si>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</si>
  <si>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</si>
  <si>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</si>
  <si>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</si>
  <si>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</si>
  <si>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</si>
  <si>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</si>
  <si>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</si>
  <si>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</si>
  <si>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</si>
  <si>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</si>
  <si>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</si>
  <si>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</si>
  <si>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</si>
  <si>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</si>
  <si>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</si>
  <si>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</si>
  <si>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</si>
  <si>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</si>
  <si>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</si>
  <si>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</si>
  <si>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</si>
  <si>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</si>
  <si>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</si>
  <si>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</si>
  <si>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</si>
  <si>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</si>
  <si>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</si>
  <si>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</si>
  <si>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</si>
  <si>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</si>
  <si>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</si>
  <si>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</si>
  <si>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</si>
  <si>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</si>
  <si>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</si>
  <si>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</si>
  <si>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</si>
  <si>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</si>
  <si>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</si>
  <si>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</si>
  <si>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</si>
  <si>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</si>
  <si>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</si>
  <si>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</si>
  <si>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</si>
  <si>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</si>
  <si>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</si>
  <si>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</si>
  <si>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</si>
  <si>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</si>
  <si>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</si>
  <si>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</si>
  <si>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</si>
  <si>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</si>
  <si>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</si>
  <si>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</si>
  <si>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</si>
  <si>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</si>
  <si>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</si>
  <si>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</si>
  <si>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</si>
  <si>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</si>
  <si>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</si>
  <si>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</si>
  <si>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</si>
  <si>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</si>
  <si>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</si>
  <si>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</si>
  <si>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</si>
  <si>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</si>
  <si>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</si>
  <si>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</si>
  <si>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</si>
  <si>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</si>
  <si>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</si>
  <si>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</si>
  <si>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</si>
  <si>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</si>
  <si>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</si>
  <si>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</si>
  <si>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</si>
  <si>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</si>
  <si>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</si>
  <si>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</si>
  <si>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</si>
  <si>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</si>
  <si>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</si>
  <si>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</si>
  <si>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</si>
  <si>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</si>
  <si>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</si>
  <si>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</si>
  <si>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</si>
  <si>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</si>
  <si>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</si>
  <si>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</si>
  <si>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</si>
  <si>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</si>
  <si>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</si>
  <si>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</si>
  <si>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</si>
  <si>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</si>
  <si>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</si>
  <si>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</si>
  <si>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</si>
  <si>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</si>
  <si>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</si>
  <si>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</si>
  <si>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</si>
  <si>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</si>
  <si>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</si>
  <si>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</si>
  <si>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</si>
  <si>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</si>
  <si>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</si>
  <si>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</si>
  <si>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</si>
  <si>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</si>
  <si>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</si>
  <si>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</si>
  <si>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</si>
  <si>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</si>
  <si>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</si>
  <si>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</si>
  <si>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</si>
  <si>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</si>
  <si>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</si>
  <si>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</si>
  <si>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</si>
  <si>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</si>
  <si>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</si>
  <si>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</si>
  <si>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</si>
  <si>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</si>
  <si>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</si>
  <si>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</si>
  <si>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</si>
  <si>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</si>
  <si>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</si>
  <si>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</si>
  <si>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</si>
  <si>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</si>
  <si>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</si>
  <si>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</si>
  <si>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</si>
  <si>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</si>
  <si>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</si>
  <si>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</si>
  <si>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</si>
  <si>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</si>
  <si>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</si>
  <si>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</si>
  <si>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</si>
  <si>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</si>
  <si>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</si>
  <si>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</si>
  <si>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</si>
  <si>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</si>
  <si>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</si>
  <si>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</si>
  <si>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</si>
  <si>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</si>
  <si>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</si>
  <si>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</si>
  <si>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</si>
  <si>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</si>
  <si>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</si>
  <si>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</si>
  <si>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</si>
  <si>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</si>
  <si>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</si>
  <si>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</si>
  <si>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</si>
  <si>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</si>
  <si>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</si>
  <si>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</si>
  <si>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</si>
  <si>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</si>
  <si>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</si>
  <si>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</si>
  <si>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</si>
  <si>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</si>
  <si>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</si>
  <si>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</si>
  <si>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</si>
  <si>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</si>
  <si>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</si>
  <si>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</si>
  <si>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</si>
  <si>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</si>
  <si>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</si>
  <si>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</si>
  <si>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</si>
  <si>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</si>
  <si>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</si>
  <si>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</si>
  <si>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</si>
  <si>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</si>
  <si>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</si>
  <si>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</si>
  <si>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</si>
  <si>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</si>
  <si>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</si>
  <si>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</si>
  <si>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</si>
  <si>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</si>
  <si>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</si>
  <si>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</si>
  <si>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</si>
  <si>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</si>
  <si>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</si>
  <si>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</si>
  <si>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</si>
  <si>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</si>
  <si>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</si>
  <si>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</si>
  <si>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</si>
  <si>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</si>
  <si>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</si>
  <si>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</si>
  <si>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</si>
  <si>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</si>
  <si>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</si>
  <si>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</si>
  <si>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</si>
  <si>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</si>
  <si>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</si>
  <si>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</si>
  <si>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</si>
  <si>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</si>
  <si>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</si>
  <si>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</si>
  <si>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</si>
  <si>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</si>
  <si>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</si>
  <si>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</si>
  <si>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</si>
  <si>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</si>
  <si>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</si>
  <si>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</si>
  <si>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</si>
  <si>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</si>
  <si>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</si>
  <si>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</si>
  <si>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</si>
  <si>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</si>
  <si>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</si>
  <si>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</si>
  <si>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</si>
  <si>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</si>
  <si>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</si>
  <si>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</si>
  <si>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</si>
  <si>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</si>
  <si>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</si>
  <si>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</si>
  <si>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</si>
  <si>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</si>
  <si>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</si>
  <si>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</si>
  <si>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</si>
  <si>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</si>
  <si>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</si>
  <si>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</si>
  <si>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</si>
  <si>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</si>
  <si>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</si>
  <si>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</si>
  <si>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</si>
  <si>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</si>
  <si>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</si>
  <si>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</si>
  <si>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</si>
  <si>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</si>
  <si>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</si>
  <si>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</si>
  <si>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</si>
  <si>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</si>
  <si>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</si>
  <si>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</si>
  <si>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</si>
  <si>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</si>
  <si>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</si>
  <si>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</si>
  <si>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</si>
  <si>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</si>
  <si>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</si>
  <si>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</si>
  <si>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</si>
  <si>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</si>
  <si>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</si>
  <si>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</si>
  <si>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</si>
  <si>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</si>
  <si>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</si>
  <si>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</si>
  <si>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</si>
  <si>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</si>
  <si>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</si>
  <si>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</si>
  <si>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</si>
  <si>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</si>
  <si>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</si>
  <si>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</si>
  <si>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</si>
  <si>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</si>
  <si>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</si>
  <si>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</si>
  <si>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</si>
  <si>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</si>
  <si>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</si>
  <si>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</si>
  <si>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</si>
  <si>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</si>
  <si>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</si>
  <si>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</si>
  <si>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</si>
  <si>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</si>
  <si>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</si>
  <si>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</si>
  <si>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</si>
  <si>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</si>
  <si>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</si>
  <si>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</si>
  <si>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</si>
  <si>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</si>
  <si>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</si>
  <si>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</si>
  <si>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</si>
  <si>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</si>
  <si>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</si>
  <si>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</si>
  <si>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</si>
  <si>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</si>
  <si>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</si>
  <si>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</si>
  <si>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</si>
  <si>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</si>
  <si>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</si>
  <si>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</si>
  <si>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</si>
  <si>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</si>
  <si>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</si>
  <si>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</si>
  <si>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</si>
  <si>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</si>
  <si>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</si>
  <si>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</si>
  <si>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</si>
  <si>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</si>
  <si>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</si>
  <si>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</si>
  <si>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</si>
  <si>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</si>
  <si>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</si>
  <si>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</si>
  <si>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</si>
  <si>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</si>
  <si>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</si>
  <si>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</si>
  <si>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</si>
  <si>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</si>
  <si>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</si>
  <si>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</si>
  <si>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</si>
  <si>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</si>
  <si>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</si>
  <si>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</si>
  <si>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</si>
  <si>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</si>
  <si>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</si>
  <si>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</si>
  <si>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</si>
  <si>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</si>
  <si>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</si>
  <si>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</si>
  <si>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</si>
  <si>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</si>
  <si>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</si>
  <si>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</si>
  <si>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</si>
  <si>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</si>
  <si>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</si>
  <si>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</si>
  <si>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</si>
  <si>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</si>
  <si>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</si>
  <si>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</si>
  <si>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</si>
  <si>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</si>
  <si>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</si>
  <si>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</si>
  <si>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</si>
  <si>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</si>
  <si>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</si>
  <si>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</si>
  <si>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</si>
  <si>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</si>
  <si>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</si>
  <si>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</si>
  <si>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</si>
  <si>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</si>
  <si>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</si>
  <si>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</si>
  <si>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</si>
  <si>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</si>
  <si>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</si>
  <si>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</si>
  <si>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</si>
  <si>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</si>
  <si>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</si>
  <si>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</si>
  <si>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</si>
  <si>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</si>
  <si>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</si>
  <si>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</si>
  <si>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</si>
  <si>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</si>
  <si>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</si>
  <si>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</si>
  <si>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</si>
  <si>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</si>
  <si>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</si>
  <si>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</si>
  <si>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</si>
  <si>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</si>
  <si>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</si>
  <si>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</si>
  <si>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</si>
  <si>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</si>
  <si>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</si>
  <si>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</si>
  <si>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</si>
  <si>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</si>
  <si>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</si>
  <si>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</si>
  <si>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</si>
  <si>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</si>
  <si>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</si>
  <si>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</si>
  <si>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</si>
  <si>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</si>
  <si>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</si>
  <si>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</si>
  <si>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</si>
  <si>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</si>
  <si>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</si>
  <si>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</si>
  <si>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</si>
  <si>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</si>
  <si>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</si>
  <si>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</si>
  <si>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</si>
  <si>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</si>
  <si>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</si>
  <si>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</si>
  <si>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</si>
  <si>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</si>
  <si>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</si>
  <si>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</si>
  <si>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</si>
  <si>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</si>
  <si>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</si>
  <si>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</si>
  <si>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</si>
  <si>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</si>
  <si>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</si>
  <si>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</si>
  <si>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</si>
  <si>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</si>
  <si>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</si>
  <si>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</si>
  <si>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</si>
  <si>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</si>
  <si>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</si>
  <si>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</si>
  <si>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</si>
  <si>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</si>
  <si>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</si>
  <si>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</si>
  <si>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</si>
  <si>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</si>
  <si>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</si>
  <si>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</si>
  <si>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</si>
  <si>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</si>
  <si>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</si>
  <si>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</si>
  <si>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</si>
  <si>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</si>
  <si>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</si>
  <si>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</si>
  <si>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</si>
  <si>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</si>
  <si>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</si>
  <si>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</si>
  <si>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</si>
  <si>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</si>
  <si>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</si>
  <si>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</si>
  <si>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</si>
  <si>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</si>
  <si>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</si>
  <si>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</si>
  <si>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</si>
  <si>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</si>
  <si>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</si>
  <si>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</si>
  <si>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</si>
  <si>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</si>
  <si>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</si>
  <si>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</si>
  <si>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</si>
  <si>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</si>
  <si>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</si>
  <si>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</si>
  <si>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</si>
  <si>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</si>
  <si>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</si>
  <si>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</si>
  <si>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</si>
  <si>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</si>
  <si>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</si>
  <si>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</si>
  <si>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</si>
  <si>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</si>
  <si>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</si>
  <si>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</si>
  <si>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</si>
  <si>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</si>
  <si>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</si>
  <si>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</si>
  <si>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</si>
  <si>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</si>
  <si>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</si>
  <si>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</si>
  <si>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</si>
  <si>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</si>
  <si>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</si>
  <si>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</si>
  <si>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</si>
  <si>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</si>
  <si>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</si>
  <si>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</si>
  <si>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</si>
  <si>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</si>
  <si>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</si>
  <si>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</si>
  <si>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</si>
  <si>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</si>
  <si>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</si>
  <si>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</si>
  <si>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</si>
  <si>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</si>
  <si>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</si>
  <si>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</si>
  <si>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</si>
  <si>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</si>
  <si>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</si>
  <si>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</si>
  <si>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</si>
  <si>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</si>
  <si>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</si>
  <si>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</si>
  <si>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</si>
  <si>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</si>
  <si>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</si>
  <si>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</si>
  <si>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</si>
  <si>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</si>
  <si>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</si>
  <si>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</si>
  <si>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</si>
  <si>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</si>
  <si>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</si>
  <si>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</si>
  <si>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</si>
  <si>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</si>
  <si>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</si>
  <si>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</si>
  <si>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</si>
  <si>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</si>
  <si>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</si>
  <si>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</si>
  <si>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</si>
  <si>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</si>
  <si>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</si>
  <si>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</si>
  <si>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</si>
  <si>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</si>
  <si>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</si>
  <si>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</si>
  <si>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</si>
  <si>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</si>
  <si>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</si>
  <si>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</si>
  <si>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</si>
  <si>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</si>
  <si>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</si>
  <si>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</si>
  <si>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</si>
  <si>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</si>
  <si>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</si>
  <si>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</si>
  <si>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</si>
  <si>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</si>
  <si>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</si>
  <si>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</si>
  <si>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</si>
  <si>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</si>
  <si>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</si>
  <si>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</si>
  <si>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</si>
  <si>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</si>
  <si>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</si>
  <si>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</si>
  <si>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</si>
  <si>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</si>
  <si>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</si>
  <si>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</si>
  <si>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</si>
  <si>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</si>
  <si>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</si>
  <si>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</si>
  <si>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</si>
  <si>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</si>
  <si>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</si>
  <si>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</si>
  <si>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</si>
  <si>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</si>
  <si>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</si>
  <si>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</si>
  <si>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</si>
  <si>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</si>
  <si>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</si>
  <si>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</si>
  <si>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</si>
  <si>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</si>
  <si>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</si>
  <si>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</si>
  <si>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</si>
  <si>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</si>
  <si>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</si>
  <si>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</si>
  <si>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</si>
  <si>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</si>
  <si>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</si>
  <si>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</si>
  <si>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</si>
  <si>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</si>
  <si>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</si>
  <si>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</si>
  <si>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</si>
  <si>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</si>
  <si>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</si>
  <si>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</si>
  <si>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</si>
  <si>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</si>
  <si>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</si>
  <si>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</si>
  <si>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</si>
  <si>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</si>
  <si>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</si>
  <si>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</si>
  <si>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</si>
  <si>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</si>
  <si>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</si>
  <si>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</si>
  <si>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</si>
  <si>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</si>
  <si>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</si>
  <si>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</si>
  <si>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</si>
  <si>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</si>
  <si>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</si>
  <si>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</si>
  <si>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</si>
  <si>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</si>
  <si>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</si>
  <si>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</si>
  <si>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</si>
  <si>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</si>
  <si>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</si>
  <si>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</si>
  <si>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</si>
  <si>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</si>
  <si>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</si>
  <si>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</si>
  <si>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</si>
  <si>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</si>
  <si>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</si>
  <si>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</si>
  <si>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</si>
  <si>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</si>
  <si>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</si>
  <si>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</si>
  <si>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</si>
  <si>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</si>
  <si>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</si>
  <si>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</si>
  <si>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</si>
  <si>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</si>
  <si>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</si>
  <si>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</si>
  <si>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</si>
  <si>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</si>
  <si>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</si>
  <si>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</si>
  <si>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</si>
  <si>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</si>
  <si>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</si>
  <si>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</si>
  <si>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</si>
  <si>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</si>
  <si>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</si>
  <si>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</si>
  <si>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</si>
  <si>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</si>
  <si>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</si>
  <si>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</si>
  <si>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</si>
  <si>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</si>
  <si>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</si>
  <si>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</si>
  <si>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</si>
  <si>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</si>
  <si>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</si>
  <si>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</si>
  <si>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</si>
  <si>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</si>
  <si>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</si>
  <si>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</si>
  <si>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</si>
  <si>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</si>
  <si>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</si>
  <si>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</si>
  <si>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</si>
  <si>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</si>
  <si>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</si>
  <si>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</si>
  <si>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</si>
  <si>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</si>
  <si>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</si>
  <si>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</si>
  <si>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</si>
  <si>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</si>
  <si>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</si>
  <si>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</si>
  <si>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</si>
  <si>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</si>
  <si>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</si>
  <si>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</si>
  <si>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</si>
  <si>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</si>
  <si>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</si>
  <si>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</si>
  <si>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</si>
  <si>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</si>
  <si>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</si>
  <si>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</si>
  <si>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</si>
  <si>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</si>
  <si>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</si>
  <si>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</si>
  <si>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</si>
  <si>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</si>
  <si>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</si>
  <si>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</si>
  <si>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</si>
  <si>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</si>
  <si>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</si>
  <si>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</si>
  <si>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</si>
  <si>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</si>
  <si>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</si>
  <si>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</si>
  <si>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</si>
  <si>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</si>
  <si>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</si>
  <si>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</si>
  <si>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</si>
  <si>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</si>
  <si>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</si>
  <si>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</si>
  <si>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</si>
  <si>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</si>
  <si>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</si>
  <si>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</si>
  <si>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</si>
  <si>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</si>
  <si>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</si>
  <si>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</si>
  <si>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</si>
  <si>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</si>
  <si>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</si>
  <si>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</si>
  <si>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</si>
  <si>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</si>
  <si>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</si>
  <si>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</si>
  <si>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</si>
  <si>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</si>
  <si>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</si>
  <si>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</si>
  <si>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</si>
  <si>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</si>
  <si>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</si>
  <si>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</si>
  <si>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</si>
  <si>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</si>
  <si>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</si>
  <si>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</si>
  <si>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</si>
  <si>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</si>
  <si>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</si>
  <si>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</si>
  <si>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</si>
  <si>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</si>
  <si>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</si>
  <si>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</si>
  <si>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</si>
  <si>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</si>
  <si>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</si>
  <si>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</si>
  <si>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</si>
  <si>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</si>
  <si>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</si>
  <si>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</si>
  <si>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</si>
  <si>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</si>
  <si>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</si>
  <si>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</si>
  <si>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</si>
  <si>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</si>
  <si>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</si>
  <si>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</si>
  <si>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</si>
  <si>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</si>
  <si>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</si>
  <si>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</si>
  <si>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</si>
  <si>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</si>
  <si>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</si>
  <si>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</si>
  <si>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</si>
  <si>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</si>
  <si>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</si>
  <si>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</si>
  <si>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</si>
  <si>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</si>
  <si>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</si>
  <si>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</si>
  <si>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</si>
  <si>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</si>
  <si>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</si>
  <si>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</si>
  <si>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</si>
  <si>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</si>
  <si>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</si>
  <si>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</si>
  <si>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</si>
  <si>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</si>
  <si>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</si>
  <si>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</si>
  <si>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</si>
  <si>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</si>
  <si>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</si>
  <si>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</si>
  <si>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</si>
  <si>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</si>
  <si>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</si>
  <si>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</si>
  <si>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</si>
  <si>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</si>
  <si>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</si>
  <si>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</si>
  <si>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</si>
  <si>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</si>
  <si>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</si>
  <si>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</si>
  <si>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</si>
  <si>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</si>
  <si>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</si>
  <si>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</si>
  <si>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</si>
  <si>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</si>
  <si>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</si>
  <si>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</si>
  <si>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</si>
  <si>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</si>
  <si>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</si>
  <si>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</si>
  <si>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</si>
  <si>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</si>
  <si>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</si>
  <si>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</si>
  <si>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</si>
  <si>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</si>
  <si>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</si>
  <si>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</si>
  <si>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</si>
  <si>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</si>
  <si>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</si>
  <si>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</si>
  <si>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</si>
  <si>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</si>
  <si>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</si>
  <si>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</si>
  <si>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</si>
  <si>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</si>
  <si>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</si>
  <si>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</si>
  <si>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</si>
  <si>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</si>
  <si>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</si>
  <si>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</si>
  <si>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</si>
  <si>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</si>
  <si>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</si>
  <si>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</si>
  <si>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</si>
  <si>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</si>
  <si>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</si>
  <si>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</si>
  <si>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</si>
  <si>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</si>
  <si>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</si>
  <si>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</si>
  <si>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</si>
  <si>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</si>
  <si>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</si>
  <si>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</si>
  <si>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</si>
  <si>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</si>
  <si>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</si>
  <si>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</si>
  <si>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</si>
  <si>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</si>
  <si>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</si>
  <si>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</si>
  <si>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</si>
  <si>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</si>
  <si>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</si>
  <si>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</si>
  <si>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</si>
  <si>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</si>
  <si>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</si>
  <si>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</si>
  <si>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</si>
  <si>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</si>
  <si>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</si>
  <si>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</si>
  <si>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</si>
  <si>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</si>
  <si>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</si>
  <si>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</si>
  <si>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</si>
  <si>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</si>
  <si>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</si>
  <si>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</si>
  <si>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</si>
  <si>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</si>
  <si>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</si>
  <si>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</si>
  <si>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</si>
  <si>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</si>
  <si>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</si>
  <si>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</si>
  <si>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</si>
  <si>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</si>
  <si>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</si>
  <si>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</si>
  <si>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</si>
  <si>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</si>
  <si>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</si>
  <si>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</si>
  <si>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</si>
  <si>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</si>
  <si>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</si>
  <si>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</si>
  <si>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</si>
  <si>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</si>
  <si>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</si>
  <si>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</si>
  <si>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</si>
  <si>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</si>
  <si>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</si>
  <si>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</si>
  <si>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</si>
  <si>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</si>
  <si>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</si>
  <si>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</si>
  <si>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</si>
  <si>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</si>
  <si>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</si>
  <si>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</si>
  <si>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</si>
  <si>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</si>
  <si>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</si>
  <si>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</si>
  <si>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</si>
  <si>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</si>
  <si>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</si>
  <si>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</si>
  <si>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</si>
  <si>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</si>
  <si>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</si>
  <si>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</si>
  <si>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</si>
  <si>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</si>
  <si>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</si>
  <si>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</si>
  <si>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</si>
  <si>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</si>
  <si>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</si>
  <si>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</si>
  <si>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</si>
  <si>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</si>
  <si>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</si>
  <si>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</si>
  <si>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</si>
  <si>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</si>
  <si>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</si>
  <si>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</si>
  <si>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</si>
  <si>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</si>
  <si>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</si>
  <si>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</si>
  <si>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</si>
  <si>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</si>
  <si>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</si>
  <si>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</si>
  <si>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</si>
  <si>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</si>
  <si>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</si>
  <si>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</si>
  <si>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</si>
  <si>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</si>
  <si>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</si>
  <si>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</si>
  <si>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</si>
  <si>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</si>
  <si>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</si>
  <si>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</si>
  <si>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</si>
  <si>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</si>
  <si>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</si>
  <si>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</si>
  <si>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</si>
  <si>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</si>
  <si>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</si>
  <si>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</si>
  <si>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</si>
  <si>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</si>
  <si>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</si>
  <si>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</si>
  <si>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</si>
  <si>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</si>
  <si>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</si>
  <si>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</si>
  <si>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</si>
  <si>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</si>
  <si>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</si>
  <si>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</si>
  <si>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</si>
  <si>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</si>
  <si>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</si>
  <si>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</si>
  <si>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</si>
  <si>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</si>
  <si>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</si>
  <si>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</si>
  <si>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</si>
  <si>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</si>
  <si>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</si>
  <si>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</si>
  <si>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</si>
  <si>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</si>
  <si>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</si>
  <si>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</si>
  <si>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</si>
  <si>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</si>
  <si>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</si>
  <si>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</si>
  <si>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</si>
  <si>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</si>
  <si>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</si>
  <si>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</si>
  <si>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</si>
  <si>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</si>
  <si>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</si>
  <si>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</si>
  <si>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</si>
  <si>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</si>
  <si>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</si>
  <si>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</si>
  <si>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</si>
  <si>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</si>
  <si>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</si>
  <si>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</si>
  <si>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</si>
  <si>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</si>
  <si>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</si>
  <si>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</si>
  <si>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</si>
  <si>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</si>
  <si>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</si>
  <si>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</si>
  <si>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</si>
  <si>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</si>
  <si>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</si>
  <si>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</si>
  <si>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</si>
  <si>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</si>
  <si>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</si>
  <si>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</si>
  <si>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</si>
  <si>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</si>
  <si>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</si>
  <si>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</si>
  <si>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</si>
  <si>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</si>
  <si>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</si>
  <si>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</si>
  <si>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</si>
  <si>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</si>
  <si>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</si>
  <si>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</si>
  <si>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</si>
  <si>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</si>
  <si>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</si>
  <si>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</si>
  <si>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</si>
  <si>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</si>
  <si>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</si>
  <si>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</si>
  <si>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</si>
  <si>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</si>
  <si>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</si>
  <si>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</si>
  <si>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</si>
  <si>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</si>
  <si>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</si>
  <si>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</si>
  <si>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</si>
  <si>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</si>
  <si>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</si>
  <si>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</si>
  <si>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</si>
  <si>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</si>
  <si>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</si>
  <si>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</si>
  <si>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</si>
  <si>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</si>
  <si>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</si>
  <si>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</si>
  <si>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</si>
  <si>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</si>
  <si>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</si>
  <si>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</si>
  <si>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</si>
  <si>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</si>
  <si>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</si>
  <si>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</si>
  <si>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</si>
  <si>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</si>
  <si>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</si>
  <si>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</si>
  <si>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</si>
  <si>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</si>
  <si>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</si>
  <si>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</si>
  <si>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</si>
  <si>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</si>
  <si>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</si>
  <si>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</si>
  <si>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</si>
  <si>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</si>
  <si>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</si>
  <si>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</si>
  <si>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</si>
  <si>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</si>
  <si>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</si>
  <si>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</si>
  <si>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</si>
  <si>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</si>
  <si>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</si>
  <si>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</si>
  <si>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</si>
  <si>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</si>
  <si>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</si>
  <si>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</si>
  <si>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</si>
  <si>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</si>
  <si>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</si>
  <si>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</si>
  <si>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</si>
  <si>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</si>
  <si>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</si>
  <si>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</si>
  <si>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</si>
  <si>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</si>
  <si>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</si>
  <si>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</si>
  <si>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</si>
  <si>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</si>
  <si>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</si>
  <si>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</si>
  <si>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</si>
  <si>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</si>
  <si>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</si>
  <si>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</si>
  <si>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</si>
  <si>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</si>
  <si>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</si>
  <si>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</si>
  <si>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</si>
  <si>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</si>
  <si>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</si>
  <si>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</si>
  <si>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</si>
  <si>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</si>
  <si>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</si>
  <si>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</si>
  <si>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</si>
  <si>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</si>
  <si>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</si>
  <si>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</si>
  <si>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</si>
  <si>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</si>
  <si>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</si>
  <si>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</si>
  <si>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</si>
  <si>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</si>
  <si>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</si>
  <si>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</si>
  <si>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</si>
  <si>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</si>
  <si>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</si>
  <si>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</si>
  <si>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</si>
  <si>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</si>
  <si>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</si>
  <si>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</si>
  <si>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</si>
  <si>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</si>
  <si>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</si>
  <si>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</si>
  <si>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</si>
  <si>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</si>
  <si>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</si>
  <si>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</si>
  <si>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</si>
  <si>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</si>
  <si>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</si>
  <si>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</si>
  <si>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</si>
  <si>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</si>
  <si>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</si>
  <si>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</si>
  <si>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</si>
  <si>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</si>
  <si>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</si>
  <si>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</si>
  <si>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</si>
  <si>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</si>
  <si>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</si>
  <si>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</si>
  <si>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</si>
  <si>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</si>
  <si>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</si>
  <si>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</si>
  <si>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</si>
  <si>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</si>
  <si>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</si>
  <si>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</si>
  <si>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</si>
  <si>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</si>
  <si>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</si>
  <si>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</si>
  <si>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</si>
  <si>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</si>
  <si>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</si>
  <si>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</si>
  <si>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</si>
  <si>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</si>
  <si>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</si>
  <si>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</si>
  <si>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</si>
  <si>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</si>
  <si>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</si>
  <si>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</si>
  <si>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</si>
  <si>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</si>
  <si>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</si>
  <si>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</si>
  <si>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</si>
  <si>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</si>
  <si>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</si>
  <si>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</si>
  <si>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</si>
  <si>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</si>
  <si>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</si>
  <si>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</si>
  <si>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</si>
  <si>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</si>
  <si>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</si>
  <si>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</si>
  <si>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</si>
  <si>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</si>
  <si>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</si>
  <si>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</si>
  <si>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</si>
  <si>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</si>
  <si>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</si>
  <si>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</si>
  <si>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</si>
  <si>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</si>
  <si>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</si>
  <si>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</si>
  <si>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</si>
  <si>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</si>
  <si>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</si>
  <si>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</si>
  <si>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</si>
  <si>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</si>
  <si>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</si>
  <si>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</si>
  <si>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</si>
  <si>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</si>
  <si>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</si>
  <si>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</si>
  <si>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</si>
  <si>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</si>
  <si>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</si>
  <si>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</si>
  <si>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</si>
  <si>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</si>
  <si>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</si>
  <si>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</si>
  <si>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</si>
  <si>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</si>
  <si>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</si>
  <si>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</si>
  <si>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</si>
  <si>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</si>
  <si>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</si>
  <si>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</si>
  <si>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</si>
  <si>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</si>
  <si>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</si>
  <si>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</si>
  <si>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</si>
  <si>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</si>
  <si>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</si>
  <si>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</si>
  <si>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</si>
  <si>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</si>
  <si>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</si>
  <si>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</si>
  <si>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</si>
  <si>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</si>
  <si>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</si>
  <si>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</si>
  <si>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</si>
  <si>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</si>
  <si>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</si>
  <si>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</si>
  <si>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</si>
  <si>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</si>
  <si>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</si>
  <si>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</si>
  <si>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</si>
  <si>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</si>
  <si>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</si>
  <si>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</si>
  <si>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</si>
  <si>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</si>
  <si>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</si>
  <si>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</si>
  <si>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</si>
  <si>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</si>
  <si>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</si>
  <si>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</si>
  <si>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</si>
  <si>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</si>
  <si>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</si>
  <si>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</si>
  <si>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</si>
  <si>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</si>
  <si>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</si>
  <si>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</si>
  <si>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</si>
  <si>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</si>
  <si>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</si>
  <si>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</si>
  <si>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</si>
  <si>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</si>
  <si>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</si>
  <si>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</si>
  <si>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</si>
  <si>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</si>
  <si>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</si>
  <si>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</si>
  <si>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</si>
  <si>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</si>
  <si>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</si>
  <si>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</si>
  <si>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</si>
  <si>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</si>
  <si>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</si>
  <si>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</si>
  <si>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</si>
  <si>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</si>
  <si>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</si>
  <si>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</si>
  <si>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</si>
  <si>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</si>
  <si>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</si>
  <si>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</si>
  <si>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</si>
  <si>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</si>
  <si>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</si>
  <si>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</si>
  <si>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</si>
  <si>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</si>
  <si>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</si>
  <si>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</si>
  <si>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</si>
  <si>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</si>
  <si>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</si>
  <si>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</si>
  <si>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</si>
  <si>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</si>
  <si>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</si>
  <si>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</si>
  <si>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</si>
  <si>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</si>
  <si>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</si>
  <si>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</si>
  <si>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</si>
  <si>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</si>
  <si>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</si>
  <si>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</si>
  <si>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</si>
  <si>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</si>
  <si>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</si>
  <si>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</si>
  <si>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</si>
  <si>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</si>
  <si>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</si>
  <si>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</si>
  <si>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</si>
  <si>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</si>
  <si>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</si>
  <si>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</si>
  <si>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</si>
  <si>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</si>
  <si>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</si>
  <si>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</si>
  <si>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</si>
  <si>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</si>
  <si>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</si>
  <si>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</si>
  <si>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</si>
  <si>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</si>
  <si>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</si>
  <si>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</si>
  <si>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</si>
  <si>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</si>
  <si>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</si>
  <si>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</si>
  <si>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</si>
  <si>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</si>
  <si>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</si>
  <si>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</si>
  <si>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</si>
  <si>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</si>
  <si>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</si>
  <si>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</si>
  <si>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</si>
  <si>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</si>
  <si>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PCM-20251125-00000453</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</si>
  <si>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</si>
  <si>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</si>
  <si>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</si>
  <si>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</si>
  <si>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</si>
  <si>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</si>
  <si>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</si>
  <si>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</si>
  <si>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</si>
  <si>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</si>
  <si>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</si>
  <si>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</si>
  <si>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</si>
  <si>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</si>
  <si>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</si>
  <si>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</si>
  <si>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</si>
  <si>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</si>
  <si>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</si>
  <si>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</si>
  <si>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</si>
  <si>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</si>
  <si>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</si>
  <si>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</si>
  <si>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</si>
  <si>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</si>
  <si>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</si>
  <si>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</si>
  <si>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</si>
  <si>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</si>
  <si>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</si>
  <si>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</si>
  <si>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</si>
  <si>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</si>
  <si>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</si>
  <si>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</si>
  <si>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</si>
  <si>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</si>
  <si>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</si>
  <si>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</si>
  <si>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</si>
  <si>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</si>
  <si>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</si>
  <si>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</si>
  <si>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</si>
  <si>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</si>
  <si>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</si>
  <si>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</si>
  <si>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</si>
  <si>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</si>
  <si>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</si>
  <si>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</si>
  <si>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</si>
  <si>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</si>
  <si>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</si>
  <si>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</si>
  <si>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</si>
  <si>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</si>
  <si>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</si>
  <si>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</si>
  <si>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</si>
  <si>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</si>
  <si>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</si>
  <si>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</si>
  <si>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</si>
  <si>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</si>
  <si>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</si>
  <si>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</si>
  <si>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</si>
  <si>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</si>
  <si>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</si>
  <si>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</si>
  <si>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</si>
  <si>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</si>
  <si>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</si>
  <si>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</si>
  <si>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</si>
  <si>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</si>
  <si>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</si>
  <si>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</si>
  <si>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</si>
  <si>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</si>
  <si>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</si>
  <si>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</si>
  <si>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</si>
  <si>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</si>
  <si>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150 min</t>
  </si>
  <si>
    <t>PCM-20251125-00000236</t>
  </si>
  <si>
    <t xml:space="preserve"> site has access issue at night inside desert area &amp;team OOS may be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</si>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</sst>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3" dataDxfId="172" headerRowBorderDxfId="170" tableBorderDxfId="171" totalsRowBorderDxfId="169">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323.35238726851821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0.54382245370652527</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4.5836342593247537E-2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3.3625694442889653E-2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t="s">
        <v>39029</v>
      </c>
      <c r="B6" s="152" t="str">
        <f>IFERROR(VLOOKUP(D6,DB!A:K,11,0),"")</f>
        <v>R1</v>
      </c>
      <c r="C6" s="129">
        <v>1</v>
      </c>
      <c r="D6" s="127" t="s">
        <v>9244</v>
      </c>
      <c r="E6" s="130" t="s">
        <v>39021</v>
      </c>
      <c r="F6" s="131">
        <v>45986.295671296299</v>
      </c>
      <c r="G6" s="132">
        <f ca="1">IFERROR(NOW()-F6,"-")</f>
        <v>5.141898145666346E-3</v>
      </c>
      <c r="H6" s="131">
        <v>45986.290763888886</v>
      </c>
      <c r="I6" s="129" t="str">
        <f>IFERROR(VLOOKUP(D6,DB!A:F,6,0),"")</f>
        <v>SCECO</v>
      </c>
      <c r="J6" s="129" t="str">
        <f>IFERROR(VLOOKUP(D6,DB!A:G,7,0),"")</f>
        <v>Vandalized</v>
      </c>
      <c r="K6" s="133" t="s">
        <v>39030</v>
      </c>
      <c r="L6" s="134" t="str">
        <f>IFERROR(VLOOKUP(D6,DB!A:I,9,0),"")</f>
        <v>Latis</v>
      </c>
    </row>
    <row r="7" spans="1:15" ht="15" customHeight="1">
      <c r="A7" s="153"/>
      <c r="B7" s="152" t="str">
        <f>IFERROR(VLOOKUP(D7,DB!A:K,11,0),"")</f>
        <v/>
      </c>
      <c r="C7" s="129"/>
      <c r="D7" s="127"/>
      <c r="E7" s="130"/>
      <c r="F7" s="131"/>
      <c r="G7" s="132">
        <f ca="1">IFERROR(NOW()-F7,"-")</f>
        <v>45986.300813194444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45986.300813194444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45986.300813194444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45986.300813194444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45986.300813194444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45986.300813194444</v>
      </c>
      <c r="H12" s="131"/>
      <c r="I12" s="129" t="str">
        <f>IFERROR(VLOOKUP(D12,DB!A:F,6,0),"")</f>
        <v/>
      </c>
      <c r="J12" s="129" t="str">
        <f>IFERROR(VLOOKUP(D12,DB!A:G,7,0),"")</f>
        <v/>
      </c>
      <c r="K12" s="133"/>
      <c r="L12" s="134" t="str">
        <f>IFERROR(VLOOKUP(D12,DB!A:I,9,0),"")</f>
        <v/>
      </c>
    </row>
    <row r="13" spans="1:15" s="64" customFormat="1" ht="15" customHeight="1">
      <c r="A13" s="153"/>
      <c r="B13" s="152" t="str">
        <f>IFERROR(VLOOKUP(D13,DB!A:K,11,0),"")</f>
        <v/>
      </c>
      <c r="C13" s="152"/>
      <c r="D13" s="59"/>
      <c r="E13" s="151"/>
      <c r="F13" s="150"/>
      <c r="G13" s="149">
        <f ca="1">IFERROR(NOW()-F13,"-")</f>
        <v>45986.300813194444</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45986.300813194444</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45986.300813194444</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45986.300813194444</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45986.300813194444</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45986.300813194444</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45986.300813194444</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45986.300813194444</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45986.300813194444</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45986.300813194444</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45986.300813194444</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45986.300813194444</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45986.300813194444</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45986.300813194444</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45986.300813194444</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45986.300813194444</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45986.300813194444</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45986.300813194444</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45986.300813194444</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45986.300813194444</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45986.300813194444</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45986.300813194444</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45986.300813194444</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45986.300813194444</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45986.300813194444</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45986.300813194444</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45986.300813194444</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45986.300813194444</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45986.300813194444</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45986.300813194444</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45986.300813194444</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45986.300813194444</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45986.300813194444</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45986.300813194444</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45986.300813194444</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45986.300813194444</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45986.300813194444</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45986.300813194444</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45986.300813194444</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45986.300813194444</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45986.300813194444</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45986.300813194444</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45986.300813194444</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45986.300813194444</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45986.300813194444</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45986.300813194444</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45986.300813194444</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45986.300813194444</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45986.300813194444</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45986.300813194444</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45986.300813194444</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45986.300813194444</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45986.300813194444</v>
      </c>
      <c r="H65" s="150"/>
      <c r="I65" s="152" t="str">
        <f>IFERROR(VLOOKUP(D65,DB!A:F,6,0),"")</f>
        <v/>
      </c>
      <c r="J65" s="152" t="str">
        <f>IFERROR(VLOOKUP(D65,DB!A:G,7,0),"")</f>
        <v/>
      </c>
      <c r="K65" s="148"/>
      <c r="L65" s="147" t="str">
        <f>IFERROR(VLOOKUP(D65,DB!A:I,9,0),"")</f>
        <v/>
      </c>
    </row>
    <row r="66" spans="1:12" s="64" customFormat="1" ht="15" customHeight="1">
      <c r="F66" s="146"/>
      <c r="G66" s="145"/>
      <c r="H66" s="146"/>
      <c r="K66" s="144"/>
    </row>
    <row r="67" spans="1:12" s="64" customFormat="1" ht="15" customHeight="1">
      <c r="F67" s="146"/>
      <c r="G67" s="145"/>
      <c r="H67" s="146"/>
      <c r="K67" s="144"/>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1"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161.30097523148288</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39113</v>
      </c>
      <c r="B4" s="18" t="str">
        <f>IFERROR(VLOOKUP(D4,DB!A:K,11,0),"")</f>
        <v>R2</v>
      </c>
      <c r="C4" s="18">
        <v>1</v>
      </c>
      <c r="D4" s="18" t="s">
        <v>17733</v>
      </c>
      <c r="E4" s="84" t="s">
        <v>39021</v>
      </c>
      <c r="F4" s="103">
        <v>45984.387418981481</v>
      </c>
      <c r="G4" s="104">
        <f ca="1">IFERROR(NOW()-F4,"-")</f>
        <v>1.9133942129628849</v>
      </c>
      <c r="H4" s="103">
        <v>45984.381168981483</v>
      </c>
      <c r="I4" s="18" t="str">
        <f>IFERROR(VLOOKUP(D4,DB!A:F,6,0),"")</f>
        <v>SCECO</v>
      </c>
      <c r="J4" s="18" t="str">
        <f>IFERROR(VLOOKUP(D4,DB!A:G,7,0),"")</f>
        <v>Vandalized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39115</v>
      </c>
      <c r="B5" s="18" t="str">
        <f>IFERROR(VLOOKUP(D5,DB!A:K,11,0),"")</f>
        <v>R2</v>
      </c>
      <c r="C5" s="18">
        <v>1</v>
      </c>
      <c r="D5" s="18" t="s">
        <v>22260</v>
      </c>
      <c r="E5" s="102" t="s">
        <v>39021</v>
      </c>
      <c r="F5" s="103">
        <v>45985.863032407404</v>
      </c>
      <c r="G5" s="104">
        <f ca="1">IFERROR(NOW()-F5,"-")</f>
        <v>0.43778078704053769</v>
      </c>
      <c r="H5" s="142">
        <v>45985.857997685183</v>
      </c>
      <c r="I5" s="18" t="str">
        <f>IFERROR(VLOOKUP(D5,DB!A:F,6,0),"")</f>
        <v>Power cube</v>
      </c>
      <c r="J5" s="18" t="str">
        <f>IFERROR(VLOOKUP(D5,DB!A:G,7,0),"")</f>
        <v>Good+No BB Design</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39117</v>
      </c>
      <c r="B6" s="18" t="str">
        <f>IFERROR(VLOOKUP(D6,DB!A:K,11,0),"")</f>
        <v>R2</v>
      </c>
      <c r="C6" s="18">
        <v>1</v>
      </c>
      <c r="D6" s="18" t="s">
        <v>38840</v>
      </c>
      <c r="E6" s="102" t="s">
        <v>39021</v>
      </c>
      <c r="F6" s="103">
        <v>45986.136122685188</v>
      </c>
      <c r="G6" s="104">
        <f ca="1">IFERROR(NOW()-F7,"-")</f>
        <v>45986.300813194444</v>
      </c>
      <c r="H6" s="103">
        <v>45986.060659722221</v>
      </c>
      <c r="I6" s="18" t="str">
        <f>IFERROR(VLOOKUP(D6,DB!A:F,6,0),"")</f>
        <v>Power cube</v>
      </c>
      <c r="J6" s="18" t="str">
        <f>IFERROR(VLOOKUP(D6,DB!A:G,7,0),"")</f>
        <v>In progress+No BB Design</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39119</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45986.300813194444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45986.300813194444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45986.300813194444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45986.300813194444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45986.300813194444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45986.300813194444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45986.300813194444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45986.300813194444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45986.300813194444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45986.300813194444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45986.300813194444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45986.300813194444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45986.300813194444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45986.300813194444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45986.300813194444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45986.300813194444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45986.300813194444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45986.300813194444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45986.300813194444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45986.300813194444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45986.300813194444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45986.300813194444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45986.300813194444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45986.300813194444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45986.300813194444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45986.300813194444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45986.300813194444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45986.300813194444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45986.300813194444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45986.300813194444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45986.300813194444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45986.300813194444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45986.300813194444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45986.300813194444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45986.300813194444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45986.300813194444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45986.300813194444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45986.300813194444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45986.300813194444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45986.300813194444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45986.300813194444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45986.300813194444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45986.300813194444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45986.300813194444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45986.300813194444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45986.300813194444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45986.300813194444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45986.300813194444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45986.300813194444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45986.300813194444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45986.300813194444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45986.300813194444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45986.300813194444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45986.300813194444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45986.300813194444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45986.300813194444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45986.300813194444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45986.300813194444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45986.300813194444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45986.300813194444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45986.300813194444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45986.300813194444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45986.300813194444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45986.300813194444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45986.300813194444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45986.300813194444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45986.300813194444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45986.300813194444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45986.300813194444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45986.300813194444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45986.300813194444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45986.300813194444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45986.300813194444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45986.300813194444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45986.300813194444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45986.300813194444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45986.300813194444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45986.300813194444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45986.300813194444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45986.300813194444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45986.300813194444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45986.300813194444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45986.300813194444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45986.300813194444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45986.300813194444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45986.300813194444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45986.300813194444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45986.300813194444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45986.300813194444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45986.300813194444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45986.300813194444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45986.300813194444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45986.300813194444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45986.300813194444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45986.300813194444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45986.300813194444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45986.300813194444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45986.300813194444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45986.300813194444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45986.300813194444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45986.300813194444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45986.300813194444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45986.300813194444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45986.300813194444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45986.300813194444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45986.300813194444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45986.300813194444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45986.300813194444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45986.300813194444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45986.300813194444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45986.300813194444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45986.300813194444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45986.300813194444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45986.300813194444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45986.300813194444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45986.300813194444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45986.300813194444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45986.300813194444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45986.300813194444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45986.300813194444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45986.300813194444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45986.300813194444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45986.300813194444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45986.300813194444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45986.300813194444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45986.300813194444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45986.300813194444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45986.300813194444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45986.300813194444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45986.300813194444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45986.300813194444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45986.300813194444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45986.300813194444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45986.300813194444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45986.300813194444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45986.300813194444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45986.300813194444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45986.300813194444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45986.300813194444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45986.300813194444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45986.300813194444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45986.300813194444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45986.300813194444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45986.300813194444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45986.300813194444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45986.300813194444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45986.300813194444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45986.300813194444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45986.300813194444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45986.300813194444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45986.300813194444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45986.300813194444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45986.300813194444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45986.300813194444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45986.300813194444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45986.300813194444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45986.300813194444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45986.300813194444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45986.300813194444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45986.300813194444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45986.300813194444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45986.300813194444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45986.300813194444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45986.300813194444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45986.300813194444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45986.300813194444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45986.300813194444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45986.300813194444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45986.300813194444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45986.300813194444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45986.300813194444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45986.300813194444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45986.300813194444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45986.300813194444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45986.300813194444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45986.300813194444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45986.300813194444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45986.300813194444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45986.300813194444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45986.300813194444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45986.300813194444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45986.300813194444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45986.300813194444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45986.300813194444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45986.300813194444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45986.300813194444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45986.300813194444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45986.300813194444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45986.300813194444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45986.300813194444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45986.300813194444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45986.300813194444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45986.300813194444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45986.300813194444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45986.300813194444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45986.300813194444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45986.300813194444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45986.300813194444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45986.300813194444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45986.300813194444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45986.300813194444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45986.300813194444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45986.300813194444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45986.300813194444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45986.300813194444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45986.300813194444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45986.300813194444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45986.300813194444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45986.300813194444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45986.300813194444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45986.300813194444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45986.300813194444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45986.300813194444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45986.300813194444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45986.300813194444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45986.300813194444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45986.300813194444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45986.300813194444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45986.300813194444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45986.300813194444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45986.300813194444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45986.300813194444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45986.300813194444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45986.300813194444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45986.300813194444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45986.300813194444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45986.300813194444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45986.300813194444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45986.300813194444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45986.300813194444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45986.300813194444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45986.300813194444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45986.300813194444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45986.300813194444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45986.300813194444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45986.300813194444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45986.300813194444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45986.300813194444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45986.300813194444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45986.300813194444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45986.300813194444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45986.300813194444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45986.300813194444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45986.300813194444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45986.300813194444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45986.300813194444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45986.300813194444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45986.300813194444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45986.300813194444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45986.300813194444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45986.300813194444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45986.300813194444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45986.300813194444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45986.300813194444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45986.300813194444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45986.300813194444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45986.300813194444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45986.300813194444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45986.300813194444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45986.300813194444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45986.300813194444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45986.300813194444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45986.300813194444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45986.300813194444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45986.300813194444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45986.300813194444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45986.300813194444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45986.300813194444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45986.300813194444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45986.300813194444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45986.300813194444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45986.300813194444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45986.300813194444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45986.300813194444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45986.300813194444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45986.300813194444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45986.300813194444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45986.300813194444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45986.300813194444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45986.300813194444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45986.300813194444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45986.300813194444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45986.300813194444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45986.300813194444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45986.300813194444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45986.300813194444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45986.300813194444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45986.300813194444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45986.300813194444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45986.300813194444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45986.300813194444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45986.300813194444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45986.300813194444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45986.300813194444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45986.300813194444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45986.300813194444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45986.300813194444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45986.300813194444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45986.300813194444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45986.300813194444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45986.300813194444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45986.300813194444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45986.300813194444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45986.300813194444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45986.300813194444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45986.300813194444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45986.300813194444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45986.300813194444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45986.300813194444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45986.300813194444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45986.300813194444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45986.300813194444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45986.300813194444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45986.300813194444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45986.300813194444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45986.300813194444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45986.300813194444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45986.300813194444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45986.300813194444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45986.300813194444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45986.300813194444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45986.300813194444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45986.300813194444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45986.300813194444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45986.300813194444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45986.300813194444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45986.300813194444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45986.300813194444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45986.300813194444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45986.300813194444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45986.300813194444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45986.300813194444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45986.300813194444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45986.300813194444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45986.300813194444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45986.300813194444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45986.300813194444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45986.300813194444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45986.300813194444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45986.300813194444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45986.300813194444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45986.300813194444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45986.300813194444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45986.300813194444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45986.300813194444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45986.300813194444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45986.300813194444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45986.300813194444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45986.300813194444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45986.300813194444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45986.300813194444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45986.300813194444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45986.300813194444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45986.300813194444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45986.300813194444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45986.300813194444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45986.300813194444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45986.300813194444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45986.300813194444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45986.300813194444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45986.300813194444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45986.300813194444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45986.300813194444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45986.300813194444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45986.300813194444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45986.300813194444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45986.300813194444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45986.300813194444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45986.300813194444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45986.300813194444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45986.300813194444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45986.300813194444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45986.300813194444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45986.300813194444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45986.300813194444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45986.300813194444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45986.300813194444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45986.300813194444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45986.300813194444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45986.300813194444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45986.300813194444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45986.300813194444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45986.300813194444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45986.300813194444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45986.300813194444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45986.300813194444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45986.300813194444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45986.300813194444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45986.300813194444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45986.300813194444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45986.300813194444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45986.300813194444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45986.300813194444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45986.300813194444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45986.300813194444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45986.300813194444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45986.300813194444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45986.300813194444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45986.300813194444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45986.300813194444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45986.300813194444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45986.300813194444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45986.300813194444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45986.300813194444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45986.300813194444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45986.300813194444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45986.300813194444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45986.300813194444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45986.300813194444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45986.300813194444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45986.300813194444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45986.300813194444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45986.300813194444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45986.300813194444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45986.300813194444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45986.300813194444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45986.300813194444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45986.300813194444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45986.300813194444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45986.300813194444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45986.300813194444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45986.300813194444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45986.300813194444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45986.300813194444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45986.300813194444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45986.300813194444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45986.300813194444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45986.300813194444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45986.300813194444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45986.300813194444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45986.300813194444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45986.300813194444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45986.300813194444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45986.300813194444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45986.300813194444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45986.300813194444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45986.300813194444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45986.300813194444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45986.300813194444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45986.300813194444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45986.300813194444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45986.300813194444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45986.300813194444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45986.300813194444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45986.300813194444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45986.300813194444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45986.300813194444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45986.300813194444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45986.300813194444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45986.300813194444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45986.300813194444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45986.300813194444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45986.300813194444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45986.300813194444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45986.300813194444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45986.300813194444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45986.300813194444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45986.300813194444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45986.300813194444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45986.300813194444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45986.300813194444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45986.300813194444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45986.300813194444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45986.300813194444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45986.300813194444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45986.300813194444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45986.300813194444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45986.300813194444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45986.300813194444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45986.300813194444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45986.300813194444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45986.300813194444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45986.300813194444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45986.300813194444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45986.300813194444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45986.300813194444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45986.300813194444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45986.300813194444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45986.300813194444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45986.300813194444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45986.300813194444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45986.300813194444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45986.300813194444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45986.300813194444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45986.300813194444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45986.300813194444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45986.300813194444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45986.300813194444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45986.300813194444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45986.300813194444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45986.300813194444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45986.300813194444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45986.300813194444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45986.300813194444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45986.300813194444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45986.300813194444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45986.300813194444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45986.300813194444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45986.300813194444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45986.300813194444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45986.300813194444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45986.300813194444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45986.300813194444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45986.300813194444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45986.300813194444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45986.300813194444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45986.300813194444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45986.300813194444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45986.300813194444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45986.300813194444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45986.300813194444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45986.300813194444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45986.300813194444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45986.300813194444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45986.300813194444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45986.300813194444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45986.300813194444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45986.300813194444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45986.300813194444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45986.300813194444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45986.300813194444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45986.300813194444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45986.300813194444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45986.300813194444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45986.300813194444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45986.300813194444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45986.300813194444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45986.300813194444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45986.300813194444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45986.300813194444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45986.300813194444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45986.300813194444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45986.300813194444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45986.300813194444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45986.300813194444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45986.300813194444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45986.300813194444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45986.300813194444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45986.300813194444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45986.300813194444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45986.300813194444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45986.300813194444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45986.300813194444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45986.300813194444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45986.300813194444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45986.300813194444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45986.300813194444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45986.300813194444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45986.300813194444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45986.300813194444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45986.300813194444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45986.300813194444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45986.300813194444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45986.300813194444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45986.300813194444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45986.300813194444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45986.300813194444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45986.300813194444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45986.300813194444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45986.300813194444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45986.300813194444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45986.300813194444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45986.300813194444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45986.300813194444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45986.300813194444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45986.300813194444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45986.300813194444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45986.300813194444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45986.300813194444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45986.300813194444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45986.300813194444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45986.300813194444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45986.300813194444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45986.300813194444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45986.300813194444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45986.300813194444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45986.300813194444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45986.300813194444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45986.300813194444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45986.300813194444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45986.300813194444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45986.300813194444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45986.300813194444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45986.300813194444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45986.300813194444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45986.300813194444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45986.300813194444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45986.300813194444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45986.300813194444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45986.300813194444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45986.300813194444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45986.300813194444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45986.300813194444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45986.300813194444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45986.300813194444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45986.300813194444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45986.300813194444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45986.300813194444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45986.300813194444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45986.300813194444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45986.300813194444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45986.300813194444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45986.300813194444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45986.300813194444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45986.300813194444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45986.300813194444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45986.300813194444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45986.300813194444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45986.300813194444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45986.300813194444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45986.300813194444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45986.300813194444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45986.300813194444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45986.300813194444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45986.300813194444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45986.300813194444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45986.300813194444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45986.300813194444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45986.300813194444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45986.300813194444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45986.300813194444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45986.300813194444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45986.300813194444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45986.300813194444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45986.300813194444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45986.300813194444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45986.300813194444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45986.300813194444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45986.300813194444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45986.300813194444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45986.300813194444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45986.300813194444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45986.300813194444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45986.300813194444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45986.300813194444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45986.300813194444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45986.300813194444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45986.300813194444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45986.300813194444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45986.300813194444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45986.300813194444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45986.300813194444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45986.300813194444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45986.300813194444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45986.300813194444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45986.300813194444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45986.300813194444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45986.300813194444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45986.300813194444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45986.300813194444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45986.300813194444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45986.300813194444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45986.300813194444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45986.300813194444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45986.300813194444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45986.300813194444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45986.300813194444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45986.300813194444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45986.300813194444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45986.300813194444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45986.300813194444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45986.300813194444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45986.300813194444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45986.300813194444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45986.300813194444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45986.300813194444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45986.300813194444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45986.300813194444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45986.300813194444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45986.300813194444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45986.300813194444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45986.300813194444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45986.300813194444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45986.300813194444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45986.300813194444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45986.300813194444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45986.300813194444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45986.300813194444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45986.300813194444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45986.300813194444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45986.300813194444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45986.300813194444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45986.300813194444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45986.300813194444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45986.300813194444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45986.300813194444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45986.300813194444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45986.300813194444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45986.300813194444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45986.300813194444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45986.300813194444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45986.300813194444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45986.300813194444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45986.300813194444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45986.300813194444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45986.300813194444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45986.300813194444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45986.300813194444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45986.300813194444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45986.300813194444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45986.300813194444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45986.300813194444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45986.300813194444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45986.300813194444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45986.300813194444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45986.300813194444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45986.300813194444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45986.300813194444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45986.300813194444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45986.300813194444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45986.300813194444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45986.300813194444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45986.300813194444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45986.300813194444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45986.300813194444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45986.300813194444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45986.300813194444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45986.300813194444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45986.300813194444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45986.300813194444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45986.300813194444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45986.300813194444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45986.300813194444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45986.300813194444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45986.300813194444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45986.300813194444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45986.300813194444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45986.300813194444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45986.300813194444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45986.300813194444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45986.300813194444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45986.300813194444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45986.300813194444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45986.300813194444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45986.300813194444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45986.300813194444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45986.300813194444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45986.300813194444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45986.300813194444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45986.300813194444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45986.300813194444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45986.300813194444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45986.300813194444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45986.300813194444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45986.300813194444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45986.300813194444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45986.300813194444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45986.300813194444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45986.300813194444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45986.300813194444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45986.300813194444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45986.300813194444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45986.300813194444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45986.300813194444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45986.300813194444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45986.300813194444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45986.300813194444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45986.300813194444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45986.300813194444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45986.300813194444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45986.300813194444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45986.300813194444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45986.300813194444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45986.300813194444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45986.300813194444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45986.300813194444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45986.300813194444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45986.300813194444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45986.300813194444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45986.300813194444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45986.300813194444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45986.300813194444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45986.300813194444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45986.300813194444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45986.300813194444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45986.300813194444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45986.300813194444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45986.300813194444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45986.300813194444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45986.300813194444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45986.300813194444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45986.300813194444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45986.300813194444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45986.300813194444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45986.300813194444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45986.300813194444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45986.300813194444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45986.300813194444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45986.300813194444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45986.300813194444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45986.300813194444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45986.300813194444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45986.300813194444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45986.300813194444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45986.300813194444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45986.300813194444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45986.300813194444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45986.300813194444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45986.300813194444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45986.300813194444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45986.300813194444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45986.300813194444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45986.300813194444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45986.300813194444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45986.300813194444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45986.300813194444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45986.300813194444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45986.300813194444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45986.300813194444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45986.300813194444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45986.300813194444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45986.300813194444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45986.300813194444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45986.300813194444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45986.300813194444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45986.300813194444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45986.300813194444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45986.300813194444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45986.300813194444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45986.300813194444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45986.300813194444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45986.300813194444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45986.300813194444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45986.300813194444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45986.300813194444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45986.300813194444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45986.300813194444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45986.300813194444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45986.300813194444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45986.300813194444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45986.300813194444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45986.300813194444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45986.300813194444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45986.300813194444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45986.300813194444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45986.300813194444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45986.300813194444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45986.300813194444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45986.300813194444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45986.300813194444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45986.300813194444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45986.300813194444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45986.300813194444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45986.300813194444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45986.300813194444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45986.300813194444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45986.300813194444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45986.300813194444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45986.300813194444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45986.300813194444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45986.300813194444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45986.300813194444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45986.300813194444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45986.300813194444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45986.300813194444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45986.300813194444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45986.300813194444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45986.300813194444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45986.300813194444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45986.300813194444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45986.300813194444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45986.300813194444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45986.300813194444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45986.300813194444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45986.300813194444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45986.300813194444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45986.300813194444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45986.300813194444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45986.300813194444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45986.300813194444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45986.300813194444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45986.300813194444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45986.300813194444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45986.300813194444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45986.300813194444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45986.300813194444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45986.300813194444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45986.300813194444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45986.300813194444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45986.300813194444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45986.300813194444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45986.300813194444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45986.300813194444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45986.300813194444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45986.300813194444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45986.300813194444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45986.300813194444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45986.300813194444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45986.300813194444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45986.300813194444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45986.300813194444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45986.300813194444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45986.300813194444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45986.300813194444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45986.300813194444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45986.300813194444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45986.300813194444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45986.300813194444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45986.300813194444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45986.300813194444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45986.300813194444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45986.300813194444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45986.300813194444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45986.300813194444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45986.300813194444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45986.300813194444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45986.300813194444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45986.300813194444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45986.300813194444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45986.300813194444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45986.300813194444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45986.300813194444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45986.300813194444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45986.300813194444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45986.300813194444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45986.300813194444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45986.300813194444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45986.300813194444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45986.300813194444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45986.300813194444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45986.300813194444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45986.300813194444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45986.300813194444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45986.300813194444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45986.300813194444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45986.300813194444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45986.300813194444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45986.300813194444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45986.300813194444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45986.300813194444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45986.300813194444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45986.300813194444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45986.300813194444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45986.300813194444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45986.300813194444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45986.300813194444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45986.300813194444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45986.300813194444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45986.300813194444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45986.300813194444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45986.300813194444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45986.300813194444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45986.300813194444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45986.300813194444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45986.300813194444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45986.300813194444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45986.300813194444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45986.300813194444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45986.300813194444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45986.300813194444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45986.300813194444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45986.300813194444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45986.300813194444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45986.300813194444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45986.300813194444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45986.300813194444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45986.300813194444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45986.300813194444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45986.300813194444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45986.300813194444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45986.300813194444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45986.300813194444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45986.300813194444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45986.300813194444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45986.300813194444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45986.300813194444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45986.300813194444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45986.300813194444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45986.300813194444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45986.300813194444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45986.300813194444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45986.300813194444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45986.300813194444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45986.300813194444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45986.300813194444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45986.300813194444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45986.300813194444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45986.300813194444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45986.300813194444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45986.300813194444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45986.300813194444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45986.300813194444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45986.300813194444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45986.300813194444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45986.300813194444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45986.300813194444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45986.300813194444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45986.300813194444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45986.300813194444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45986.300813194444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45986.300813194444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45986.300813194444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45986.300813194444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45986.300813194444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45986.300813194444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45986.300813194444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45986.300813194444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45986.300813194444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45986.300813194444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45986.300813194444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45986.300813194444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45986.300813194444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45986.300813194444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45986.300813194444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45986.300813194444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45986.300813194444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45986.300813194444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45986.300813194444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45986.300813194444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45986.300813194444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45986.300813194444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45986.300813194444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45986.300813194444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45986.300813194444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45986.300813194444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45986.300813194444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45986.300813194444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45986.300813194444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45986.300813194444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45986.300813194444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45986.300813194444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45986.300813194444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45986.300813194444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45986.300813194444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45986.300813194444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45986.300813194444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45986.300813194444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45986.300813194444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45986.300813194444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45986.300813194444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45986.300813194444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45986.300813194444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45986.300813194444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45986.300813194444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45986.300813194444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45986.300813194444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45986.300813194444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45986.300813194444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45986.300813194444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45986.300813194444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45986.300813194444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45986.300813194444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45986.300813194444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45986.300813194444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45986.300813194444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45986.300813194444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45986.300813194444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45986.300813194444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45986.300813194444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45986.300813194444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45986.300813194444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45986.300813194444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45986.300813194444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45986.300813194444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45986.300813194444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45986.300813194444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45986.300813194444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45986.300813194444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45986.300813194444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45986.300813194444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45986.300813194444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45986.300813194444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45986.300813194444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45986.300813194444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45986.300813194444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45986.300813194444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45986.300813194444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45986.300813194444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45986.300813194444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45986.300813194444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45986.300813194444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45986.300813194444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45986.300813194444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45986.300813194444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45986.300813194444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45986.300813194444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45986.300813194444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45986.300813194444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45986.300813194444</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282.82009560184815</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3</v>
      </c>
      <c r="D3" s="91" t="s">
        <v>38898</v>
      </c>
      <c r="E3" s="94" t="s">
        <v>39021</v>
      </c>
      <c r="F3" s="95">
        <v>45985.826608796298</v>
      </c>
      <c r="G3" s="96">
        <f t="shared" ref="G3:G4" ca="1" si="0">IFERROR(NOW()-F3,"")</f>
        <v>0.47420439814595738</v>
      </c>
      <c r="H3" s="95">
        <v>45985.805798611109</v>
      </c>
      <c r="I3" s="113" t="str">
        <f>IFERROR(VLOOKUP(D3,DB!A:F,6,0),"")</f>
        <v>Generator-SG</v>
      </c>
      <c r="J3" s="113" t="str">
        <f>IFERROR(VLOOKUP(D3,DB!A:G,7,0),"")</f>
        <v>Dead</v>
      </c>
      <c r="K3" s="97" t="s">
        <v>39124</v>
      </c>
      <c r="L3" s="91" t="str">
        <f>IFERROR(VLOOKUP(D3,DB!A:I,9,0),"")</f>
        <v>Latis</v>
      </c>
    </row>
    <row r="4" spans="1:16" ht="15" customHeight="1">
      <c r="A4" s="113" t="s">
        <v>39125</v>
      </c>
      <c r="B4" s="113" t="str">
        <f>IFERROR(VLOOKUP(D4,DB!A:K,11,0),"")</f>
        <v>R4</v>
      </c>
      <c r="C4" s="93">
        <v>1</v>
      </c>
      <c r="D4" s="91" t="s">
        <v>36088</v>
      </c>
      <c r="E4" s="94" t="s">
        <v>39021</v>
      </c>
      <c r="F4" s="95"/>
      <c r="G4" s="96">
        <f t="shared" ca="1" si="0"/>
        <v>45986.300813194444</v>
      </c>
      <c r="H4" s="95">
        <v>45986.018564814818</v>
      </c>
      <c r="I4" s="113" t="str">
        <f>IFERROR(VLOOKUP(D4,DB!A:F,6,0),"")</f>
        <v>Generator-SG</v>
      </c>
      <c r="J4" s="113" t="str">
        <f>IFERROR(VLOOKUP(D4,DB!A:G,7,0),"")</f>
        <v>No BB Shifted</v>
      </c>
      <c r="K4" s="97" t="s">
        <v>39124</v>
      </c>
      <c r="L4" s="91" t="str">
        <f>IFERROR(VLOOKUP(D4,DB!A:I,9,0),"")</f>
        <v>Latis</v>
      </c>
    </row>
    <row r="5" spans="1:16" ht="15" customHeight="1">
      <c r="A5" s="113"/>
      <c r="B5" s="113" t="str">
        <f>IFERROR(VLOOKUP(D5,DB!A:K,11,0),"")</f>
        <v/>
      </c>
      <c r="C5" s="93"/>
      <c r="D5" s="91" t="s">
        <v>39126</v>
      </c>
      <c r="E5" s="94"/>
      <c r="F5" s="95"/>
      <c r="G5" s="96">
        <f t="shared" ref="G5:G67" ca="1" si="1">IFERROR(NOW()-F5,"")</f>
        <v>45986.300813194444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45986.300813194444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45986.300813194444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45986.300813194444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45986.300813194444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45986.300813194444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45986.300813194444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45986.300813194444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45986.300813194444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45986.300813194444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45986.300813194444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45986.300813194444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45986.300813194444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45986.300813194444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45986.300813194444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45986.300813194444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45986.300813194444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45986.300813194444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45986.300813194444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45986.300813194444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45986.300813194444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45986.300813194444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45986.300813194444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45986.300813194444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45986.300813194444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45986.300813194444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45986.300813194444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45986.300813194444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45986.300813194444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45986.300813194444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45986.300813194444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45986.300813194444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45986.300813194444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45986.300813194444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45986.300813194444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45986.300813194444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45986.300813194444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45986.300813194444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45986.300813194444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45986.300813194444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45986.300813194444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45986.300813194444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45986.300813194444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45986.300813194444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45986.300813194444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45986.300813194444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45986.300813194444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45986.300813194444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45986.300813194444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45986.300813194444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45986.300813194444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45986.300813194444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45986.300813194444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45986.300813194444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45986.300813194444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45986.300813194444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45986.300813194444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45986.300813194444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45986.300813194444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45986.300813194444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45986.300813194444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45986.300813194444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45986.300813194444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45986.300813194444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45986.300813194444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45986.300813194444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45986.300813194444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45986.300813194444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45986.300813194444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45986.300813194444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45986.300813194444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45986.300813194444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45986.300813194444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45986.300813194444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45986.300813194444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45986.300813194444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45986.300813194444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45986.300813194444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45986.300813194444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45986.300813194444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45986.300813194444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45986.300813194444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45986.300813194444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45986.300813194444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45986.300813194444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45986.300813194444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45986.300813194444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45986.300813194444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45986.300813194444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45986.300813194444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45986.300813194444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45986.300813194444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45986.300813194444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45986.300813194444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45986.300813194444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45986.300813194444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45986.300813194444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45986.300813194444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45986.300813194444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45986.300813194444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45986.300813194444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45986.300813194444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45986.300813194444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45986.300813194444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45986.300813194444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45986.300813194444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45986.300813194444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45986.300813194444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45986.300813194444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45986.300813194444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45986.300813194444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45986.300813194444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45986.300813194444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45986.300813194444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45986.300813194444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45986.300813194444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45986.300813194444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45986.300813194444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45986.300813194444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45986.300813194444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45986.300813194444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45986.300813194444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45986.300813194444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45986.300813194444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45986.300813194444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45986.300813194444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45986.300813194444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45986.300813194444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45986.300813194444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45986.300813194444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45986.300813194444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45986.300813194444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45986.300813194444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45986.300813194444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45986.300813194444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45986.300813194444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45986.300813194444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45986.300813194444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45986.300813194444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45986.300813194444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45986.300813194444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45986.300813194444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45986.300813194444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45986.300813194444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45986.300813194444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45986.300813194444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45986.300813194444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45986.300813194444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45986.300813194444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45986.300813194444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45986.300813194444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45986.300813194444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45986.300813194444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45986.300813194444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45986.300813194444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45986.300813194444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45986.300813194444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45986.300813194444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45986.300813194444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45986.300813194444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45986.300813194444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45986.300813194444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45986.300813194444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45986.300813194444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45986.300813194444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45986.300813194444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45986.300813194444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45986.300813194444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45986.300813194444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45986.300813194444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45986.300813194444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45986.300813194444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45986.300813194444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45986.300813194444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45986.300813194444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45986.300813194444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45986.300813194444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45986.300813194444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45986.300813194444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45986.300813194444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45986.300813194444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45986.300813194444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45986.300813194444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45986.300813194444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45986.300813194444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45986.300813194444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45986.300813194444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45986.300813194444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45986.300813194444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45986.300813194444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45986.300813194444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45986.300813194444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45986.300813194444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45986.300813194444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45986.300813194444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45986.300813194444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45986.300813194444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45986.300813194444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45986.300813194444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45986.300813194444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45986.300813194444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45986.300813194444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45986.300813194444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45986.300813194444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45986.300813194444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45986.300813194444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45986.300813194444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45986.300813194444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45986.300813194444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45986.300813194444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45986.300813194444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45986.300813194444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45986.300813194444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45986.300813194444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45986.300813194444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45986.300813194444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45986.300813194444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45986.300813194444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45986.300813194444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45986.300813194444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45986.300813194444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45986.300813194444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45986.300813194444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45986.300813194444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45986.300813194444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45986.300813194444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45986.300813194444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45986.300813194444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45986.300813194444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45986.300813194444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45986.300813194444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45986.300813194444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45986.300813194444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45986.300813194444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45986.300813194444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45986.300813194444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45986.300813194444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45986.300813194444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45986.300813194444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45986.300813194444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45986.300813194444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45986.300813194444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45986.300813194444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45986.300813194444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45986.300813194444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45986.300813194444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45986.300813194444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45986.300813194444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45986.300813194444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45986.300813194444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45986.300813194444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45986.300813194444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45986.300813194444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45986.300813194444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45986.300813194444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45986.300813194444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45986.300813194444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45986.300813194444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45986.300813194444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45986.300813194444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45986.300813194444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45986.300813194444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45986.300813194444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45986.300813194444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45986.300813194444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45986.300813194444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45986.300813194444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45986.300813194444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45986.300813194444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45986.300813194444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45986.300813194444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45986.300813194444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45986.300813194444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45986.300813194444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45986.300813194444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45986.300813194444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45986.300813194444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45986.300813194444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45986.300813194444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45986.300813194444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45986.300813194444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45986.300813194444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45986.300813194444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45986.300813194444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45986.300813194444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45986.300813194444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45986.300813194444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45986.300813194444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45986.300813194444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45986.300813194444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45986.300813194444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45986.300813194444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45986.300813194444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45986.300813194444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45986.300813194444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45986.300813194444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45986.300813194444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45986.300813194444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45986.300813194444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45986.300813194444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45986.300813194444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45986.300813194444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45986.300813194444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45986.300813194444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45986.300813194444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45986.300813194444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45986.300813194444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45986.300813194444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45986.300813194444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45986.300813194444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45986.300813194444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45986.300813194444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45986.300813194444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45986.300813194444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45986.300813194444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45986.300813194444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45986.300813194444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45986.300813194444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45986.300813194444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45986.300813194444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45986.300813194444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45986.300813194444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45986.300813194444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45986.300813194444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45986.300813194444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45986.300813194444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45986.300813194444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45986.300813194444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45986.300813194444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45986.300813194444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45986.300813194444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45986.300813194444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45986.300813194444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45986.300813194444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45986.300813194444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45986.300813194444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45986.300813194444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45986.300813194444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45986.300813194444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45986.300813194444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45986.300813194444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45986.300813194444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45986.300813194444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45986.300813194444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45986.300813194444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45986.300813194444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45986.300813194444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45986.300813194444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45986.300813194444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45986.300813194444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45986.300813194444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45986.300813194444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45986.300813194444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45986.300813194444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45986.300813194444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45986.300813194444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45986.300813194444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45986.300813194444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45986.300813194444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45986.300813194444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45986.300813194444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45986.300813194444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45986.300813194444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45986.300813194444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45986.300813194444</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94.468753009256034</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39108</v>
      </c>
      <c r="F3" s="38">
        <v>45926.188877314817</v>
      </c>
      <c r="G3" s="108">
        <f t="shared" ref="G3" ca="1" si="0">IFERROR(NOW()-F3,"")</f>
        <v>60.111935879627708</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39108</v>
      </c>
      <c r="F4" s="110">
        <v>45948.661111111112</v>
      </c>
      <c r="G4" s="111">
        <f t="shared" ref="G4" ca="1" si="1">IFERROR(NOW()-F4,"")</f>
        <v>37.63970208333194</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4.9275145833307761</v>
      </c>
      <c r="H5" s="122">
        <v>45981.360798611109</v>
      </c>
      <c r="I5" s="109" t="str">
        <f>IFERROR(VLOOKUP(D5,DB!A:F,6,0),"")</f>
        <v>SCECO</v>
      </c>
      <c r="J5" s="109" t="str">
        <f>IFERROR(VLOOKUP(D5,DB!A:G,7,0),"")</f>
        <v>Dead</v>
      </c>
      <c r="K5" s="109" t="s">
        <v>39134</v>
      </c>
      <c r="L5" s="109" t="str">
        <f>IFERROR(VLOOKUP(D5,DB!A:I,9,0),"")</f>
        <v>Latis</v>
      </c>
    </row>
    <row r="6" spans="1:13">
      <c r="A6" s="109"/>
      <c r="B6" s="109" t="str">
        <f>IFERROR(VLOOKUP(D6,DB!A:K,11,0),"")</f>
        <v/>
      </c>
      <c r="C6" s="109"/>
      <c r="D6" s="109"/>
      <c r="E6" s="109"/>
      <c r="F6" s="109"/>
      <c r="G6" s="111">
        <f ca="1">IFERROR(NOW()-F6,"")</f>
        <v>45986.300813194444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45986.300813194444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45986.300813194444</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45986.300813194444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45986.300813194444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45986.300813194444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45986.300813194444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45986.300813194444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45986.300813194444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45986.300813194444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45986.300813194444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45986.300813194444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45986.300813194444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45986.300813194444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45986.300813194444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45986.300813194444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45986.300813194444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45986.300813194444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45986.300813194444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45986.300813194444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45986.300813194444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45986.300813194444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45986.300813194444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45986.300813194444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45986.300813194444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45986.300813194444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45986.300813194444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45986.300813194444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45986.300813194444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45986.300813194444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45986.300813194444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45986.300813194444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45986.300813194444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45986.300813194444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45986.300813194444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45986.300813194444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45986.300813194444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45986.300813194444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45986.300813194444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45986.300813194444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45986.300813194444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45986.300813194444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39135</v>
      </c>
      <c r="B2" s="137" t="str">
        <f>IFERROR(VLOOKUP(D2,DB!A:K,11,0),"")</f>
        <v>R6</v>
      </c>
      <c r="C2" s="138">
        <v>1</v>
      </c>
      <c r="D2" s="137" t="s">
        <v>37390</v>
      </c>
      <c r="E2" s="109" t="s">
        <v>39021</v>
      </c>
      <c r="F2" s="139">
        <v>45986.22452546296</v>
      </c>
      <c r="G2" s="75">
        <f ca="1">IFERROR(NOW()-F2,"-")</f>
        <v>7.628773148462642E-2</v>
      </c>
      <c r="H2" s="139">
        <v>45986.2187037037</v>
      </c>
      <c r="I2" s="137" t="str">
        <f>IFERROR(VLOOKUP(D2,DB!A:F,6,0),"")</f>
        <v>Generator-SG</v>
      </c>
      <c r="J2" s="137" t="str">
        <f>IFERROR(VLOOKUP(D2,DB!A:G,7,0),"")</f>
        <v>Vandalized</v>
      </c>
      <c r="K2" s="140" t="s">
        <v>39136</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45986.300813194444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45986.300813194444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45986.300813194444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45986.300813194444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45986.300813194444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45986.300813194444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45986.300813194444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45986.300813194444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45986.300813194444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45986.300813194444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45986.300813194444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45986.300813194444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45986.300813194444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45986.300813194444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45986.300813194444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45986.300813194444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45986.300813194444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45986.300813194444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45986.300813194444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45986.300813194444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45986.300813194444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45986.300813194444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45986.300813194444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45986.300813194444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45986.300813194444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45986.300813194444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45986.300813194444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45986.300813194444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45986.300813194444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45986.300813194444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45986.300813194444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45986.300813194444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45986.300813194444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45986.300813194444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45986.300813194444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45986.300813194444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45986.300813194444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45986.300813194444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45986.300813194444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45986.300813194444</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