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00" documentId="13_ncr:1_{F6CB121F-512D-4AA6-A0C1-0FB36C537598}" xr6:coauthVersionLast="47" xr6:coauthVersionMax="47" xr10:uidLastSave="{0F4380FF-0D8D-406A-A73B-0A590EBAB5C6}"/>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<sst xmlns="http://schemas.openxmlformats.org/spreadsheetml/2006/main" count="180328" uniqueCount="39133">
  <si>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</si>
  <si>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</si>
  <si>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</si>
  <si>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</si>
  <si>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</si>
  <si>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</si>
  <si>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</si>
  <si>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</si>
  <si>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</si>
  <si>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</si>
  <si>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</si>
  <si>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</si>
  <si>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</si>
  <si>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</si>
  <si>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</si>
  <si>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</si>
  <si>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</si>
  <si>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</si>
  <si>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</si>
  <si>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</si>
  <si>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</si>
  <si>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</si>
  <si>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</si>
  <si>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</si>
  <si>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</si>
  <si>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</si>
  <si>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</si>
  <si>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</si>
  <si>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</si>
  <si>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</si>
  <si>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</si>
  <si>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</si>
  <si>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</si>
  <si>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</si>
  <si>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</si>
  <si>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</si>
  <si>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</si>
  <si>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</si>
  <si>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</si>
  <si>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</si>
  <si>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</si>
  <si>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</si>
  <si>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</si>
  <si>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</si>
  <si>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</si>
  <si>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</si>
  <si>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</si>
  <si>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</si>
  <si>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</si>
  <si>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</si>
  <si>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</si>
  <si>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</si>
  <si>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</si>
  <si>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</si>
  <si>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</si>
  <si>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</si>
  <si>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</si>
  <si>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</si>
  <si>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</si>
  <si>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</si>
  <si>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</si>
  <si>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</si>
  <si>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</si>
  <si>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</si>
  <si>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</si>
  <si>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</si>
  <si>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</si>
  <si>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</si>
  <si>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</si>
  <si>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</si>
  <si>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</si>
  <si>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</si>
  <si>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</si>
  <si>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</si>
  <si>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</si>
  <si>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</si>
  <si>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</si>
  <si>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</si>
  <si>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</si>
  <si>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</si>
  <si>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</si>
  <si>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</si>
  <si>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</si>
  <si>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</si>
  <si>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</si>
  <si>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</si>
  <si>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</si>
  <si>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</si>
  <si>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</si>
  <si>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</si>
  <si>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</si>
  <si>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</si>
  <si>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</si>
  <si>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</si>
  <si>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</si>
  <si>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</si>
  <si>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</si>
  <si>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</si>
  <si>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</si>
  <si>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</si>
  <si>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</si>
  <si>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</si>
  <si>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</si>
  <si>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</si>
  <si>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</si>
  <si>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</si>
  <si>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</si>
  <si>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</si>
  <si>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</si>
  <si>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</si>
  <si>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</si>
  <si>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</si>
  <si>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</si>
  <si>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</si>
  <si>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</si>
  <si>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</si>
  <si>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</si>
  <si>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</si>
  <si>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</si>
  <si>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</si>
  <si>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</si>
  <si>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</si>
  <si>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</si>
  <si>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</si>
  <si>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</si>
  <si>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</si>
  <si>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</si>
  <si>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</si>
  <si>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</si>
  <si>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</si>
  <si>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</si>
  <si>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</si>
  <si>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</si>
  <si>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</si>
  <si>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</si>
  <si>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</si>
  <si>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</si>
  <si>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</si>
  <si>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</si>
  <si>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</si>
  <si>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</si>
  <si>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</si>
  <si>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</si>
  <si>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</si>
  <si>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</si>
  <si>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</si>
  <si>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</si>
  <si>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</si>
  <si>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</si>
  <si>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</si>
  <si>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</si>
  <si>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</si>
  <si>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</si>
  <si>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</si>
  <si>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</si>
  <si>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</si>
  <si>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</si>
  <si>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</si>
  <si>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</si>
  <si>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</si>
  <si>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</si>
  <si>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</si>
  <si>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</si>
  <si>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</si>
  <si>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</si>
  <si>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</si>
  <si>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</si>
  <si>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</si>
  <si>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</si>
  <si>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</si>
  <si>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</si>
  <si>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</si>
  <si>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</si>
  <si>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</si>
  <si>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</si>
  <si>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</si>
  <si>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</si>
  <si>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</si>
  <si>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</si>
  <si>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</si>
  <si>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</si>
  <si>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</si>
  <si>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</si>
  <si>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</si>
  <si>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</si>
  <si>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</si>
  <si>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</si>
  <si>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</si>
  <si>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</si>
  <si>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</si>
  <si>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</si>
  <si>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</si>
  <si>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</si>
  <si>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</si>
  <si>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</si>
  <si>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</si>
  <si>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</si>
  <si>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</si>
  <si>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</si>
  <si>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</si>
  <si>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</si>
  <si>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</si>
  <si>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</si>
  <si>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</si>
  <si>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</si>
  <si>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</si>
  <si>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</si>
  <si>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</si>
  <si>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</si>
  <si>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</si>
  <si>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</si>
  <si>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</si>
  <si>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</si>
  <si>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</si>
  <si>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</si>
  <si>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</si>
  <si>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</si>
  <si>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</si>
  <si>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</si>
  <si>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</si>
  <si>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</si>
  <si>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</si>
  <si>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</si>
  <si>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</si>
  <si>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</si>
  <si>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</si>
  <si>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</si>
  <si>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</si>
  <si>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</si>
  <si>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</si>
  <si>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</si>
  <si>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</si>
  <si>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</si>
  <si>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</si>
  <si>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</si>
  <si>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</si>
  <si>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</si>
  <si>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</si>
  <si>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</si>
  <si>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</si>
  <si>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</si>
  <si>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</si>
  <si>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</si>
  <si>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</si>
  <si>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</si>
  <si>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</si>
  <si>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</si>
  <si>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</si>
  <si>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</si>
  <si>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</si>
  <si>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</si>
  <si>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</si>
  <si>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</si>
  <si>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</si>
  <si>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</si>
  <si>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</si>
  <si>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</si>
  <si>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</si>
  <si>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</si>
  <si>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</si>
  <si>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</si>
  <si>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</si>
  <si>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</si>
  <si>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</si>
  <si>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</si>
  <si>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</si>
  <si>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</si>
  <si>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</si>
  <si>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</si>
  <si>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</si>
  <si>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</si>
  <si>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</si>
  <si>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</si>
  <si>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</si>
  <si>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</si>
  <si>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</si>
  <si>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</si>
  <si>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</si>
  <si>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</si>
  <si>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</si>
  <si>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</si>
  <si>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</si>
  <si>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</si>
  <si>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</si>
  <si>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</si>
  <si>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</si>
  <si>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</si>
  <si>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</si>
  <si>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</si>
  <si>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</si>
  <si>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</si>
  <si>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</si>
  <si>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</si>
  <si>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</si>
  <si>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</si>
  <si>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</si>
  <si>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</si>
  <si>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</si>
  <si>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</si>
  <si>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</si>
  <si>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</si>
  <si>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</si>
  <si>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</si>
  <si>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</si>
  <si>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</si>
  <si>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</si>
  <si>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</si>
  <si>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</si>
  <si>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</si>
  <si>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</si>
  <si>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</si>
  <si>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</si>
  <si>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</si>
  <si>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</si>
  <si>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</si>
  <si>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</si>
  <si>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</si>
  <si>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</si>
  <si>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</si>
  <si>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</si>
  <si>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</si>
  <si>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</si>
  <si>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</si>
  <si>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</si>
  <si>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</si>
  <si>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</si>
  <si>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</si>
  <si>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</si>
  <si>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</si>
  <si>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</si>
  <si>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</si>
  <si>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</si>
  <si>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</si>
  <si>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</si>
  <si>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</si>
  <si>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</si>
  <si>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</si>
  <si>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</si>
  <si>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</si>
  <si>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</si>
  <si>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</si>
  <si>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</si>
  <si>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</si>
  <si>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</si>
  <si>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</si>
  <si>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</si>
  <si>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</si>
  <si>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</si>
  <si>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</si>
  <si>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</si>
  <si>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</si>
  <si>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</si>
  <si>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</si>
  <si>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</si>
  <si>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</si>
  <si>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</si>
  <si>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</si>
  <si>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</si>
  <si>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</si>
  <si>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</si>
  <si>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</si>
  <si>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</si>
  <si>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</si>
  <si>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</si>
  <si>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</si>
  <si>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</si>
  <si>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</si>
  <si>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</si>
  <si>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</si>
  <si>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</si>
  <si>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</si>
  <si>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</si>
  <si>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</si>
  <si>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</si>
  <si>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</si>
  <si>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</si>
  <si>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</si>
  <si>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</si>
  <si>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</si>
  <si>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</si>
  <si>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</si>
  <si>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</si>
  <si>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</si>
  <si>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</si>
  <si>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</si>
  <si>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</si>
  <si>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</si>
  <si>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</si>
  <si>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</si>
  <si>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</si>
  <si>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</si>
  <si>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</si>
  <si>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</si>
  <si>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</si>
  <si>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</si>
  <si>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</si>
  <si>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</si>
  <si>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</si>
  <si>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</si>
  <si>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</si>
  <si>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</si>
  <si>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</si>
  <si>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</si>
  <si>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</si>
  <si>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</si>
  <si>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</si>
  <si>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</si>
  <si>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</si>
  <si>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</si>
  <si>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</si>
  <si>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</si>
  <si>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</si>
  <si>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</si>
  <si>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</si>
  <si>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</si>
  <si>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</si>
  <si>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</si>
  <si>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</si>
  <si>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</si>
  <si>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</si>
  <si>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</si>
  <si>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</si>
  <si>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</si>
  <si>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</si>
  <si>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</si>
  <si>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</si>
  <si>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</si>
  <si>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</si>
  <si>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</si>
  <si>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</si>
  <si>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</si>
  <si>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</si>
  <si>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</si>
  <si>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</si>
  <si>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</si>
  <si>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</si>
  <si>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</si>
  <si>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</si>
  <si>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</si>
  <si>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</si>
  <si>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</si>
  <si>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</si>
  <si>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</si>
  <si>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</si>
  <si>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</si>
  <si>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</si>
  <si>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</si>
  <si>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</si>
  <si>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</si>
  <si>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</si>
  <si>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</si>
  <si>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</si>
  <si>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</si>
  <si>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</si>
  <si>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</si>
  <si>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</si>
  <si>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</si>
  <si>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</si>
  <si>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</si>
  <si>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</si>
  <si>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</si>
  <si>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</si>
  <si>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</si>
  <si>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</si>
  <si>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</si>
  <si>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</si>
  <si>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</si>
  <si>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</si>
  <si>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</si>
  <si>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</si>
  <si>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</si>
  <si>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</si>
  <si>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</si>
  <si>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</si>
  <si>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</si>
  <si>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</si>
  <si>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</si>
  <si>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</si>
  <si>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</si>
  <si>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</si>
  <si>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</si>
  <si>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</si>
  <si>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</si>
  <si>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</si>
  <si>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</si>
  <si>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</si>
  <si>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</si>
  <si>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</si>
  <si>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</si>
  <si>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</si>
  <si>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</si>
  <si>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</si>
  <si>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</si>
  <si>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</si>
  <si>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</si>
  <si>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</si>
  <si>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</si>
  <si>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</si>
  <si>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</si>
  <si>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</si>
  <si>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</si>
  <si>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</si>
  <si>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</si>
  <si>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</si>
  <si>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</si>
  <si>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</si>
  <si>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</si>
  <si>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</si>
  <si>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</si>
  <si>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</si>
  <si>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</si>
  <si>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</si>
  <si>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</si>
  <si>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</si>
  <si>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</si>
  <si>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</si>
  <si>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</si>
  <si>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</si>
  <si>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</si>
  <si>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</si>
  <si>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</si>
  <si>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</si>
  <si>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</si>
  <si>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</si>
  <si>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</si>
  <si>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</si>
  <si>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</si>
  <si>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</si>
  <si>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</si>
  <si>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</si>
  <si>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</si>
  <si>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</si>
  <si>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</si>
  <si>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</si>
  <si>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</si>
  <si>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</si>
  <si>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</si>
  <si>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</si>
  <si>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</si>
  <si>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</si>
  <si>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</si>
  <si>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</si>
  <si>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</si>
  <si>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</si>
  <si>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</si>
  <si>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</si>
  <si>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</si>
  <si>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</si>
  <si>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</si>
  <si>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</si>
  <si>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</si>
  <si>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</si>
  <si>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</si>
  <si>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</si>
  <si>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</si>
  <si>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</si>
  <si>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</si>
  <si>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</si>
  <si>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</si>
  <si>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</si>
  <si>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</si>
  <si>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</si>
  <si>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</si>
  <si>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</si>
  <si>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</si>
  <si>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</si>
  <si>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</si>
  <si>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</si>
  <si>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</si>
  <si>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</si>
  <si>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</si>
  <si>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</si>
  <si>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</si>
  <si>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</si>
  <si>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</si>
  <si>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</si>
  <si>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</si>
  <si>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</si>
  <si>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</si>
  <si>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</si>
  <si>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</si>
  <si>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</si>
  <si>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</si>
  <si>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</si>
  <si>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</si>
  <si>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</si>
  <si>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</si>
  <si>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</si>
  <si>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</si>
  <si>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</si>
  <si>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</si>
  <si>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</si>
  <si>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</si>
  <si>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</si>
  <si>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</si>
  <si>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</si>
  <si>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</si>
  <si>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</si>
  <si>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</si>
  <si>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</si>
  <si>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</si>
  <si>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</si>
  <si>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</si>
  <si>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</si>
  <si>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</si>
  <si>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</si>
  <si>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</si>
  <si>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</si>
  <si>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</si>
  <si>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</si>
  <si>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</si>
  <si>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</si>
  <si>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</si>
  <si>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</si>
  <si>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</si>
  <si>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</si>
  <si>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</si>
  <si>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</si>
  <si>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</si>
  <si>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</si>
  <si>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</si>
  <si>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</si>
  <si>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</si>
  <si>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</si>
  <si>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</si>
  <si>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</si>
  <si>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</si>
  <si>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</si>
  <si>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</si>
  <si>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</si>
  <si>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</si>
  <si>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</si>
  <si>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</si>
  <si>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</si>
  <si>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</si>
  <si>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</si>
  <si>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</si>
  <si>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</si>
  <si>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</si>
  <si>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</si>
  <si>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</si>
  <si>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</si>
  <si>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</si>
  <si>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</si>
  <si>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</si>
  <si>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</si>
  <si>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</si>
  <si>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</si>
  <si>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</si>
  <si>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</si>
  <si>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</si>
  <si>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</si>
  <si>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</si>
  <si>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</si>
  <si>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</si>
  <si>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</si>
  <si>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</si>
  <si>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</si>
  <si>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</si>
  <si>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</si>
  <si>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</si>
  <si>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</si>
  <si>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</si>
  <si>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</si>
  <si>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</si>
  <si>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</si>
  <si>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</si>
  <si>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</si>
  <si>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</si>
  <si>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</si>
  <si>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</si>
  <si>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</si>
  <si>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</si>
  <si>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</si>
  <si>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</si>
  <si>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</si>
  <si>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</si>
  <si>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</si>
  <si>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</si>
  <si>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</si>
  <si>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</si>
  <si>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</si>
  <si>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</si>
  <si>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</si>
  <si>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</si>
  <si>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</si>
  <si>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</si>
  <si>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</si>
  <si>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</si>
  <si>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</si>
  <si>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</si>
  <si>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</si>
  <si>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</si>
  <si>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</si>
  <si>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</si>
  <si>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</si>
  <si>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</si>
  <si>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</si>
  <si>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</si>
  <si>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</si>
  <si>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</si>
  <si>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</si>
  <si>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</si>
  <si>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</si>
  <si>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</si>
  <si>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</si>
  <si>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</si>
  <si>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</si>
  <si>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</si>
  <si>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</si>
  <si>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</si>
  <si>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</si>
  <si>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</si>
  <si>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</si>
  <si>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</si>
  <si>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</si>
  <si>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</si>
  <si>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</si>
  <si>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</si>
  <si>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</si>
  <si>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</si>
  <si>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</si>
  <si>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</si>
  <si>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</si>
  <si>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</si>
  <si>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</si>
  <si>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</si>
  <si>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</si>
  <si>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</si>
  <si>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</si>
  <si>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</si>
  <si>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</si>
  <si>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</si>
  <si>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</si>
  <si>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</si>
  <si>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</si>
  <si>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</si>
  <si>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</si>
  <si>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</si>
  <si>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</si>
  <si>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</si>
  <si>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</si>
  <si>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</si>
  <si>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</si>
  <si>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</si>
  <si>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</si>
  <si>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</si>
  <si>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</si>
  <si>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</si>
  <si>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</si>
  <si>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</si>
  <si>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</si>
  <si>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</si>
  <si>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</si>
  <si>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</si>
  <si>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</si>
  <si>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</si>
  <si>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</si>
  <si>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</si>
  <si>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</si>
  <si>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</si>
  <si>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</si>
  <si>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</si>
  <si>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</si>
  <si>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</si>
  <si>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</si>
  <si>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</si>
  <si>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</si>
  <si>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</si>
  <si>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</si>
  <si>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</si>
  <si>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</si>
  <si>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</si>
  <si>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</si>
  <si>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</si>
  <si>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</si>
  <si>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</si>
  <si>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</si>
  <si>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</si>
  <si>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</si>
  <si>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</si>
  <si>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</si>
  <si>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</si>
  <si>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</si>
  <si>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</si>
  <si>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</si>
  <si>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</si>
  <si>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</si>
  <si>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</si>
  <si>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</si>
  <si>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</si>
  <si>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</si>
  <si>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</si>
  <si>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</si>
  <si>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</si>
  <si>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</si>
  <si>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</si>
  <si>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</si>
  <si>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</si>
  <si>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</si>
  <si>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</si>
  <si>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</si>
  <si>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</si>
  <si>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</si>
  <si>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</si>
  <si>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</si>
  <si>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</si>
  <si>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</si>
  <si>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</si>
  <si>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</si>
  <si>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</si>
  <si>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</si>
  <si>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</si>
  <si>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</si>
  <si>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</si>
  <si>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</si>
  <si>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</si>
  <si>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</si>
  <si>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</si>
  <si>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</si>
  <si>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</si>
  <si>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</si>
  <si>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</si>
  <si>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</si>
  <si>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</si>
  <si>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</si>
  <si>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</si>
  <si>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</si>
  <si>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</si>
  <si>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</si>
  <si>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</si>
  <si>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</si>
  <si>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</si>
  <si>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</si>
  <si>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</si>
  <si>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</si>
  <si>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</si>
  <si>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</si>
  <si>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</si>
  <si>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</si>
  <si>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</si>
  <si>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</si>
  <si>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</si>
  <si>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</si>
  <si>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</si>
  <si>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</si>
  <si>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</si>
  <si>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</si>
  <si>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</si>
  <si>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</si>
  <si>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</si>
  <si>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</si>
  <si>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</si>
  <si>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</si>
  <si>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</si>
  <si>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</si>
  <si>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</si>
  <si>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</si>
  <si>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</si>
  <si>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</si>
  <si>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</si>
  <si>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</si>
  <si>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</si>
  <si>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</si>
  <si>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</si>
  <si>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</si>
  <si>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</si>
  <si>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</si>
  <si>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</si>
  <si>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</si>
  <si>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</si>
  <si>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</si>
  <si>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</si>
  <si>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</si>
  <si>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</si>
  <si>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</si>
  <si>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</si>
  <si>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</si>
  <si>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</si>
  <si>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</si>
  <si>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</si>
  <si>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</si>
  <si>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</si>
  <si>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</si>
  <si>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</si>
  <si>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</si>
  <si>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</si>
  <si>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</si>
  <si>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</si>
  <si>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</si>
  <si>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</si>
  <si>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</si>
  <si>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</si>
  <si>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</si>
  <si>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</si>
  <si>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</si>
  <si>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</si>
  <si>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</si>
  <si>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</si>
  <si>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</si>
  <si>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</si>
  <si>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</si>
  <si>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</si>
  <si>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</si>
  <si>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</si>
  <si>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</si>
  <si>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</si>
  <si>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</si>
  <si>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</si>
  <si>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</si>
  <si>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</si>
  <si>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</si>
  <si>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</si>
  <si>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</si>
  <si>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</si>
  <si>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</si>
  <si>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</si>
  <si>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</si>
  <si>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</si>
  <si>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</si>
  <si>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</si>
  <si>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</si>
  <si>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</si>
  <si>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</si>
  <si>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</si>
  <si>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</si>
  <si>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</si>
  <si>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</si>
  <si>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</si>
  <si>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</si>
  <si>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</si>
  <si>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</si>
  <si>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</si>
  <si>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</si>
  <si>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</si>
  <si>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</si>
  <si>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</si>
  <si>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</si>
  <si>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</si>
  <si>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</si>
  <si>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</si>
  <si>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</si>
  <si>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</si>
  <si>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</si>
  <si>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</si>
  <si>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</si>
  <si>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</si>
  <si>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</si>
  <si>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</si>
  <si>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</si>
  <si>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</si>
  <si>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</si>
  <si>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</si>
  <si>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</si>
  <si>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</si>
  <si>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</si>
  <si>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</si>
  <si>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</si>
  <si>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</si>
  <si>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</si>
  <si>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</si>
  <si>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</si>
  <si>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</si>
  <si>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</si>
  <si>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</si>
  <si>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</si>
  <si>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</si>
  <si>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</si>
  <si>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</si>
  <si>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</si>
  <si>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</si>
  <si>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</si>
  <si>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</si>
  <si>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</si>
  <si>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</si>
  <si>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</si>
  <si>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</si>
  <si>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</si>
  <si>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</si>
  <si>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</si>
  <si>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</si>
  <si>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</si>
  <si>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</si>
  <si>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</si>
  <si>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</si>
  <si>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</si>
  <si>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</si>
  <si>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</si>
  <si>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</si>
  <si>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</si>
  <si>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</si>
  <si>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</si>
  <si>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</si>
  <si>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</si>
  <si>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</si>
  <si>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</si>
  <si>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</si>
  <si>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</si>
  <si>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</si>
  <si>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</si>
  <si>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</si>
  <si>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</si>
  <si>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</si>
  <si>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</si>
  <si>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</si>
  <si>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</si>
  <si>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</si>
  <si>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</si>
  <si>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</si>
  <si>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</si>
  <si>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</si>
  <si>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</si>
  <si>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</si>
  <si>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</si>
  <si>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</si>
  <si>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</si>
  <si>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</si>
  <si>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</si>
  <si>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</si>
  <si>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</si>
  <si>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</si>
  <si>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</si>
  <si>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</si>
  <si>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</si>
  <si>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</si>
  <si>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</si>
  <si>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</si>
  <si>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</si>
  <si>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</si>
  <si>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</si>
  <si>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</si>
  <si>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</si>
  <si>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</si>
  <si>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</si>
  <si>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</si>
  <si>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</si>
  <si>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</si>
  <si>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</si>
  <si>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</si>
  <si>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</si>
  <si>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</si>
  <si>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</si>
  <si>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</si>
  <si>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</si>
  <si>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</si>
  <si>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</si>
  <si>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</si>
  <si>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</si>
  <si>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</si>
  <si>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</si>
  <si>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</si>
  <si>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</si>
  <si>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</si>
  <si>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</si>
  <si>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</si>
  <si>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</si>
  <si>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</si>
  <si>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</si>
  <si>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</si>
  <si>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</si>
  <si>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</si>
  <si>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</si>
  <si>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</si>
  <si>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</si>
  <si>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</si>
  <si>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</si>
  <si>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</si>
  <si>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</si>
  <si>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</si>
  <si>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</si>
  <si>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</si>
  <si>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</si>
  <si>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</si>
  <si>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</si>
  <si>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</si>
  <si>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</si>
  <si>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</si>
  <si>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</si>
  <si>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</si>
  <si>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</si>
  <si>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</si>
  <si>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</si>
  <si>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</si>
  <si>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</si>
  <si>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</si>
  <si>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</si>
  <si>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</si>
  <si>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</si>
  <si>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</si>
  <si>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</si>
  <si>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</si>
  <si>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</si>
  <si>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</si>
  <si>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</si>
  <si>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</si>
  <si>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</si>
  <si>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</si>
  <si>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</si>
  <si>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</si>
  <si>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</si>
  <si>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</si>
  <si>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</si>
  <si>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</si>
  <si>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</si>
  <si>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</si>
  <si>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</si>
  <si>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</si>
  <si>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</si>
  <si>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</si>
  <si>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</si>
  <si>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</si>
  <si>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</si>
  <si>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</si>
  <si>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</si>
  <si>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</si>
  <si>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</si>
  <si>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</si>
  <si>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</si>
  <si>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</si>
  <si>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</si>
  <si>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</si>
  <si>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</si>
  <si>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</si>
  <si>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</si>
  <si>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</si>
  <si>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</si>
  <si>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</si>
  <si>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</si>
  <si>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</si>
  <si>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</si>
  <si>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</si>
  <si>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</si>
  <si>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</si>
  <si>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</si>
  <si>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</si>
  <si>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</si>
  <si>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</si>
  <si>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</si>
  <si>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</si>
  <si>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</si>
  <si>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</si>
  <si>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</si>
  <si>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</si>
  <si>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</si>
  <si>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</si>
  <si>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</si>
  <si>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</si>
  <si>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</si>
  <si>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</si>
  <si>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</si>
  <si>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</si>
  <si>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</si>
  <si>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</si>
  <si>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</si>
  <si>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</si>
  <si>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</si>
  <si>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</si>
  <si>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</si>
  <si>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</si>
  <si>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</si>
  <si>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</si>
  <si>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</si>
  <si>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</si>
  <si>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</si>
  <si>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</si>
  <si>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</si>
  <si>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</si>
  <si>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</si>
  <si>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</si>
  <si>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</si>
  <si>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</si>
  <si>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</si>
  <si>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</si>
  <si>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</si>
  <si>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</si>
  <si>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</si>
  <si>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</si>
  <si>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</si>
  <si>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</si>
  <si>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</si>
  <si>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</si>
  <si>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</si>
  <si>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</si>
  <si>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</si>
  <si>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</si>
  <si>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</si>
  <si>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</si>
  <si>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</si>
  <si>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</si>
  <si>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</si>
  <si>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</si>
  <si>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</si>
  <si>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</si>
  <si>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</si>
  <si>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</si>
  <si>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</si>
  <si>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</si>
  <si>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</si>
  <si>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</si>
  <si>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</si>
  <si>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</si>
  <si>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</si>
  <si>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</si>
  <si>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</si>
  <si>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</si>
  <si>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</si>
  <si>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</si>
  <si>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</si>
  <si>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</si>
  <si>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</si>
  <si>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</si>
  <si>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</si>
  <si>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</si>
  <si>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</si>
  <si>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</si>
  <si>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</si>
  <si>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</si>
  <si>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</si>
  <si>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</si>
  <si>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</si>
  <si>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</si>
  <si>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</si>
  <si>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</si>
  <si>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</si>
  <si>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</si>
  <si>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</si>
  <si>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</si>
  <si>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</si>
  <si>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</si>
  <si>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</si>
  <si>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</si>
  <si>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</si>
  <si>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</si>
  <si>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</si>
  <si>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</si>
  <si>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</si>
  <si>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</si>
  <si>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</si>
  <si>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</si>
  <si>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</si>
  <si>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</si>
  <si>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</si>
  <si>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</si>
  <si>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</si>
  <si>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</si>
  <si>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</si>
  <si>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</si>
  <si>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</si>
  <si>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</si>
  <si>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</si>
  <si>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</si>
  <si>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</si>
  <si>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</si>
  <si>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</si>
  <si>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</si>
  <si>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</si>
  <si>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</si>
  <si>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</si>
  <si>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</si>
  <si>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</si>
  <si>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</si>
  <si>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</si>
  <si>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</si>
  <si>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</si>
  <si>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</si>
  <si>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</si>
  <si>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</si>
  <si>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</si>
  <si>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</si>
  <si>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</si>
  <si>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</si>
  <si>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</si>
  <si>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</si>
  <si>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</si>
  <si>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</si>
  <si>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</si>
  <si>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</si>
  <si>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</si>
  <si>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</si>
  <si>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</si>
  <si>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</si>
  <si>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</si>
  <si>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</si>
  <si>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</si>
  <si>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</si>
  <si>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</si>
  <si>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</si>
  <si>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</si>
  <si>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</si>
  <si>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</si>
  <si>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</si>
  <si>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</si>
  <si>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</si>
  <si>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</si>
  <si>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</si>
  <si>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</si>
  <si>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</si>
  <si>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</si>
  <si>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</si>
  <si>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</si>
  <si>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</si>
  <si>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</si>
  <si>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</si>
  <si>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</si>
  <si>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</si>
  <si>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</si>
  <si>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</si>
  <si>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</si>
  <si>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</si>
  <si>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</si>
  <si>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</si>
  <si>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</si>
  <si>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</si>
  <si>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</si>
  <si>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</si>
  <si>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</si>
  <si>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</si>
  <si>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</si>
  <si>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</si>
  <si>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</si>
  <si>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</si>
  <si>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</si>
  <si>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</si>
  <si>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</si>
  <si>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</si>
  <si>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</si>
  <si>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</si>
  <si>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</si>
  <si>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</si>
  <si>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</si>
  <si>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</si>
  <si>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</si>
  <si>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</si>
  <si>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</si>
  <si>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</si>
  <si>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</si>
  <si>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</si>
  <si>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</si>
  <si>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</si>
  <si>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</si>
  <si>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</si>
  <si>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</si>
  <si>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</si>
  <si>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</si>
  <si>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</si>
  <si>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</si>
  <si>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</si>
  <si>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</si>
  <si>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</si>
  <si>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</si>
  <si>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</si>
  <si>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</si>
  <si>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</si>
  <si>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</si>
  <si>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</si>
  <si>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</si>
  <si>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</si>
  <si>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</si>
  <si>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</si>
  <si>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</si>
  <si>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</si>
  <si>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</si>
  <si>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</si>
  <si>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</si>
  <si>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</si>
  <si>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</si>
  <si>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</si>
  <si>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</si>
  <si>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</si>
  <si>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</si>
  <si>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</si>
  <si>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</si>
  <si>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</si>
  <si>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</si>
  <si>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</si>
  <si>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</si>
  <si>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</si>
  <si>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</si>
  <si>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</si>
  <si>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</si>
  <si>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</si>
  <si>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</si>
  <si>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</si>
  <si>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</si>
  <si>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</si>
  <si>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</si>
  <si>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</si>
  <si>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</si>
  <si>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</si>
  <si>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</si>
  <si>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</si>
  <si>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</si>
  <si>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</si>
  <si>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</si>
  <si>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</si>
  <si>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</si>
  <si>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</si>
  <si>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</si>
  <si>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</si>
  <si>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</si>
  <si>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</si>
  <si>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</si>
  <si>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</si>
  <si>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</si>
  <si>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</si>
  <si>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</si>
  <si>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</si>
  <si>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</si>
  <si>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</si>
  <si>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</si>
  <si>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</si>
  <si>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</si>
  <si>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</si>
  <si>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</si>
  <si>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</si>
  <si>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</si>
  <si>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</si>
  <si>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</si>
  <si>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</si>
  <si>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</si>
  <si>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</si>
  <si>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</si>
  <si>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</si>
  <si>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</si>
  <si>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</si>
  <si>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</si>
  <si>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</si>
  <si>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</si>
  <si>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</si>
  <si>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</si>
  <si>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</si>
  <si>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</si>
  <si>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</si>
  <si>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</si>
  <si>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</si>
  <si>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</si>
  <si>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</si>
  <si>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</si>
  <si>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</si>
  <si>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</si>
  <si>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</si>
  <si>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</si>
  <si>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</si>
  <si>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</si>
  <si>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</si>
  <si>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</si>
  <si>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</si>
  <si>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</si>
  <si>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</si>
  <si>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</si>
  <si>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</si>
  <si>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</si>
  <si>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</si>
  <si>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</si>
  <si>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</si>
  <si>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</si>
  <si>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</si>
  <si>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</si>
  <si>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</si>
  <si>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</si>
  <si>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</si>
  <si>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</si>
  <si>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</si>
  <si>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</si>
  <si>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</si>
  <si>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</si>
  <si>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</si>
  <si>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</si>
  <si>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</si>
  <si>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</si>
  <si>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</si>
  <si>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</si>
  <si>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</si>
  <si>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</si>
  <si>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</si>
  <si>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</si>
  <si>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</si>
  <si>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</si>
  <si>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</si>
  <si>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</si>
  <si>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</si>
  <si>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</si>
  <si>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</si>
  <si>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</si>
  <si>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</si>
  <si>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</si>
  <si>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</si>
  <si>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</si>
  <si>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</si>
  <si>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</si>
  <si>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</si>
  <si>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</si>
  <si>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</si>
  <si>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</si>
  <si>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</si>
  <si>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</si>
  <si>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</si>
  <si>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</si>
  <si>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</si>
  <si>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</si>
  <si>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</si>
  <si>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</si>
  <si>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</si>
  <si>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</si>
  <si>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</si>
  <si>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</si>
  <si>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</si>
  <si>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</si>
  <si>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</si>
  <si>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</si>
  <si>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</si>
  <si>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</si>
  <si>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</si>
  <si>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</si>
  <si>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</si>
  <si>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</si>
  <si>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</si>
  <si>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</si>
  <si>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</si>
  <si>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</si>
  <si>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</si>
  <si>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</si>
  <si>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</si>
  <si>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</si>
  <si>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</si>
  <si>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</si>
  <si>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</si>
  <si>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</si>
  <si>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</si>
  <si>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</si>
  <si>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</si>
  <si>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</si>
  <si>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</si>
  <si>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</si>
  <si>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</si>
  <si>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</si>
  <si>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</si>
  <si>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</si>
  <si>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</si>
  <si>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</si>
  <si>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</si>
  <si>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</si>
  <si>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</si>
  <si>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</si>
  <si>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</si>
  <si>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</si>
  <si>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</si>
  <si>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</si>
  <si>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</si>
  <si>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</si>
  <si>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</si>
  <si>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</si>
  <si>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</si>
  <si>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</si>
  <si>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</si>
  <si>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</si>
  <si>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</si>
  <si>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</si>
  <si>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</si>
  <si>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</si>
  <si>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</si>
  <si>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</si>
  <si>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</si>
  <si>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</si>
  <si>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</si>
  <si>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</si>
  <si>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</si>
  <si>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</si>
  <si>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</si>
  <si>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</si>
  <si>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</si>
  <si>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</si>
  <si>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</si>
  <si>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</si>
  <si>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</si>
  <si>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</si>
  <si>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</si>
  <si>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</si>
  <si>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</si>
  <si>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</si>
  <si>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</si>
  <si>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</si>
  <si>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</si>
  <si>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</si>
  <si>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</si>
  <si>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</si>
  <si>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</si>
  <si>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</si>
  <si>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</si>
  <si>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</si>
  <si>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</si>
  <si>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</si>
  <si>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</si>
  <si>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</si>
  <si>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</si>
  <si>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</si>
  <si>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</si>
  <si>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</si>
  <si>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</si>
  <si>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</si>
  <si>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</si>
  <si>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</si>
  <si>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</si>
  <si>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</si>
  <si>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</si>
  <si>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</si>
  <si>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</si>
  <si>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</si>
  <si>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</si>
  <si>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</si>
  <si>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</si>
  <si>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</si>
  <si>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</si>
  <si>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</si>
  <si>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</si>
  <si>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</si>
  <si>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</si>
  <si>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</si>
  <si>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</si>
  <si>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</si>
  <si>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</si>
  <si>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</si>
  <si>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</si>
  <si>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</si>
  <si>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</si>
  <si>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</si>
  <si>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</si>
  <si>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</si>
  <si>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</si>
  <si>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</si>
  <si>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</si>
  <si>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</si>
  <si>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</si>
  <si>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</si>
  <si>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</si>
  <si>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</si>
  <si>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</si>
  <si>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</si>
  <si>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</si>
  <si>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</si>
  <si>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</si>
  <si>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</si>
  <si>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</si>
  <si>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</si>
  <si>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</si>
  <si>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</si>
  <si>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</si>
  <si>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</si>
  <si>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</si>
  <si>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</si>
  <si>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</si>
  <si>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</si>
  <si>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</si>
  <si>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</si>
  <si>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</si>
  <si>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</si>
  <si>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</si>
  <si>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</si>
  <si>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</si>
  <si>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</si>
  <si>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</si>
  <si>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</si>
  <si>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</si>
  <si>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</si>
  <si>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</si>
  <si>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</si>
  <si>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</si>
  <si>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</si>
  <si>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</si>
  <si>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</si>
  <si>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</si>
  <si>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</si>
  <si>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</si>
  <si>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</si>
  <si>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</si>
  <si>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</si>
  <si>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</si>
  <si>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</si>
  <si>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</si>
  <si>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</si>
  <si>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</si>
  <si>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</si>
  <si>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</si>
  <si>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</si>
  <si>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</si>
  <si>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</si>
  <si>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</si>
  <si>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</si>
  <si>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</si>
  <si>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</si>
  <si>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</si>
  <si>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</si>
  <si>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</si>
  <si>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</si>
  <si>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</si>
  <si>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</si>
  <si>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</si>
  <si>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</si>
  <si>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</si>
  <si>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</si>
  <si>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</si>
  <si>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</si>
  <si>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</si>
  <si>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</si>
  <si>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</si>
  <si>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</si>
  <si>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</si>
  <si>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</si>
  <si>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</si>
  <si>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</si>
  <si>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</si>
  <si>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</si>
  <si>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</si>
  <si>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</si>
  <si>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</si>
  <si>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</si>
  <si>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</si>
  <si>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</si>
  <si>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</si>
  <si>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</si>
  <si>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</si>
  <si>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</si>
  <si>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</si>
  <si>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</si>
  <si>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</si>
  <si>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</si>
  <si>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</si>
  <si>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</si>
  <si>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</si>
  <si>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</si>
  <si>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</si>
  <si>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</si>
  <si>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</si>
  <si>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</si>
  <si>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</si>
  <si>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</si>
  <si>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</si>
  <si>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</si>
  <si>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</si>
  <si>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</si>
  <si>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</si>
  <si>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</si>
  <si>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</si>
  <si>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</si>
  <si>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</si>
  <si>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</si>
  <si>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</si>
  <si>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</si>
  <si>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</si>
  <si>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</si>
  <si>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</si>
  <si>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</si>
  <si>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</si>
  <si>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</si>
  <si>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</si>
  <si>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</si>
  <si>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</si>
  <si>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</si>
  <si>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</si>
  <si>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</si>
  <si>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</si>
  <si>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</si>
  <si>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</si>
  <si>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</si>
  <si>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</si>
  <si>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</si>
  <si>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</si>
  <si>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</si>
  <si>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</si>
  <si>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</si>
  <si>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</si>
  <si>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</si>
  <si>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</si>
  <si>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</si>
  <si>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</si>
  <si>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</si>
  <si>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</si>
  <si>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</si>
  <si>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</si>
  <si>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</si>
  <si>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</si>
  <si>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</si>
  <si>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</si>
  <si>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</si>
  <si>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</si>
  <si>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</si>
  <si>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</si>
  <si>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</si>
  <si>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</si>
  <si>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</si>
  <si>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</si>
  <si>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</si>
  <si>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</si>
  <si>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</si>
  <si>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</si>
  <si>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</si>
  <si>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</si>
  <si>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</si>
  <si>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</si>
  <si>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</si>
  <si>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</si>
  <si>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</si>
  <si>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</si>
  <si>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</si>
  <si>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</si>
  <si>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</si>
  <si>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</si>
  <si>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</si>
  <si>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</si>
  <si>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</si>
  <si>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</si>
  <si>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</si>
  <si>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</si>
  <si>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</si>
  <si>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</si>
  <si>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</si>
  <si>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</si>
  <si>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</si>
  <si>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</si>
  <si>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</si>
  <si>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</si>
  <si>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</si>
  <si>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</si>
  <si>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</si>
  <si>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</si>
  <si>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</si>
  <si>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</si>
  <si>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</si>
  <si>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</si>
  <si>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</si>
  <si>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</si>
  <si>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</si>
  <si>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</si>
  <si>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</si>
  <si>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</si>
  <si>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</si>
  <si>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</si>
  <si>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</si>
  <si>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</si>
  <si>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</si>
  <si>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</si>
  <si>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</si>
  <si>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</si>
  <si>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</si>
  <si>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</si>
  <si>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</si>
  <si>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</si>
  <si>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</si>
  <si>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</si>
  <si>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</si>
  <si>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</si>
  <si>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</si>
  <si>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</si>
  <si>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</si>
  <si>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</si>
  <si>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</si>
  <si>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</si>
  <si>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</si>
  <si>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</si>
  <si>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</si>
  <si>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</si>
  <si>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</si>
  <si>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</si>
  <si>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</si>
  <si>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</si>
  <si>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</si>
  <si>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</si>
  <si>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</si>
  <si>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</si>
  <si>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</si>
  <si>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</si>
  <si>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</si>
  <si>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</si>
  <si>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</si>
  <si>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</si>
  <si>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</si>
  <si>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</si>
  <si>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</si>
  <si>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</si>
  <si>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</si>
  <si>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</si>
  <si>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</si>
  <si>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</si>
  <si>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</si>
  <si>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</si>
  <si>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</si>
  <si>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</si>
  <si>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</si>
  <si>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</si>
  <si>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</si>
  <si>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</si>
  <si>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</si>
  <si>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</si>
  <si>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</si>
  <si>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</si>
  <si>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</si>
  <si>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</si>
  <si>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</si>
  <si>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</si>
  <si>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</si>
  <si>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</si>
  <si>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</si>
  <si>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</si>
  <si>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</si>
  <si>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</si>
  <si>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</si>
  <si>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</si>
  <si>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</si>
  <si>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</si>
  <si>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</si>
  <si>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</si>
  <si>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</si>
  <si>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</si>
  <si>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</si>
  <si>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</si>
  <si>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</si>
  <si>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</si>
  <si>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</si>
  <si>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</si>
  <si>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</si>
  <si>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</si>
  <si>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</si>
  <si>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</si>
  <si>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</si>
  <si>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</si>
  <si>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</si>
  <si>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</si>
  <si>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</si>
  <si>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</si>
  <si>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</si>
  <si>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</si>
  <si>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</si>
  <si>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</si>
  <si>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</si>
  <si>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</si>
  <si>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</si>
  <si>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</si>
  <si>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</si>
  <si>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</si>
  <si>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</si>
  <si>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</si>
  <si>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</si>
  <si>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</si>
  <si>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</si>
  <si>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</si>
  <si>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</si>
  <si>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</si>
  <si>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</si>
  <si>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</si>
  <si>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</si>
  <si>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</si>
  <si>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</si>
  <si>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</si>
  <si>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</si>
  <si>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</si>
  <si>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</si>
  <si>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</si>
  <si>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</si>
  <si>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</si>
  <si>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</si>
  <si>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</si>
  <si>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</si>
  <si>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</si>
  <si>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</si>
  <si>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</si>
  <si>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</si>
  <si>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</si>
  <si>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</si>
  <si>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</si>
  <si>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</si>
  <si>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</si>
  <si>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</si>
  <si>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</si>
  <si>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</si>
  <si>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</si>
  <si>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</si>
  <si>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</si>
  <si>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</si>
  <si>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</si>
  <si>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</si>
  <si>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</si>
  <si>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</si>
  <si>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</si>
  <si>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</si>
  <si>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</si>
  <si>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</si>
  <si>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</si>
  <si>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</si>
  <si>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</si>
  <si>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</si>
  <si>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</si>
  <si>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</si>
  <si>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</si>
  <si>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</si>
  <si>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</si>
  <si>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</si>
  <si>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</si>
  <si>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</si>
  <si>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</si>
  <si>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</si>
  <si>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</si>
  <si>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</si>
  <si>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</si>
  <si>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</si>
  <si>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</si>
  <si>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</si>
  <si>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</si>
  <si>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</si>
  <si>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</si>
  <si>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</si>
  <si>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</si>
  <si>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</si>
  <si>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</si>
  <si>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</si>
  <si>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</si>
  <si>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</si>
  <si>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</si>
  <si>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</si>
  <si>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</si>
  <si>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</si>
  <si>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</si>
  <si>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</si>
  <si>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</si>
  <si>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</si>
  <si>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</si>
  <si>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</si>
  <si>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</si>
  <si>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</si>
  <si>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</si>
  <si>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</si>
  <si>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</si>
  <si>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</si>
  <si>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</si>
  <si>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</si>
  <si>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</si>
  <si>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</si>
  <si>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</si>
  <si>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</si>
  <si>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</si>
  <si>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</si>
  <si>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</si>
  <si>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</si>
  <si>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</si>
  <si>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</si>
  <si>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</si>
  <si>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</si>
  <si>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</si>
  <si>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</si>
  <si>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</si>
  <si>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</si>
  <si>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</si>
  <si>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</si>
  <si>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</si>
  <si>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</si>
  <si>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</si>
  <si>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</si>
  <si>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</si>
  <si>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</si>
  <si>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</si>
  <si>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</si>
  <si>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</si>
  <si>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</si>
  <si>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</si>
  <si>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</si>
  <si>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</si>
  <si>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</si>
  <si>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</si>
  <si>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</si>
  <si>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</si>
  <si>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</si>
  <si>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</si>
  <si>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</si>
  <si>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</si>
  <si>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</si>
  <si>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</si>
  <si>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</si>
  <si>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</si>
  <si>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</si>
  <si>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</si>
  <si>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</si>
  <si>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</si>
  <si>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</si>
  <si>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</si>
  <si>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</si>
  <si>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</si>
  <si>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</si>
  <si>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</si>
  <si>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</si>
  <si>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</si>
  <si>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</si>
  <si>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</si>
  <si>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</si>
  <si>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</si>
  <si>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</si>
  <si>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</si>
  <si>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</si>
  <si>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</si>
  <si>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</si>
  <si>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</si>
  <si>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</si>
  <si>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</si>
  <si>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</si>
  <si>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</si>
  <si>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</si>
  <si>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</si>
  <si>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</si>
  <si>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</si>
  <si>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</si>
  <si>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</si>
  <si>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</si>
  <si>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</si>
  <si>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</si>
  <si>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</si>
  <si>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</si>
  <si>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</si>
  <si>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</si>
  <si>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</si>
  <si>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</si>
  <si>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</si>
  <si>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</si>
  <si>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</si>
  <si>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</si>
  <si>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</si>
  <si>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</si>
  <si>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</si>
  <si>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</si>
  <si>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</si>
  <si>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</si>
  <si>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</si>
  <si>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</si>
  <si>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</si>
  <si>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</si>
  <si>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</si>
  <si>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</si>
  <si>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</si>
  <si>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</si>
  <si>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</si>
  <si>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</si>
  <si>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</si>
  <si>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</si>
  <si>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</si>
  <si>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</si>
  <si>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</si>
  <si>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</si>
  <si>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</si>
  <si>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</si>
  <si>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</si>
  <si>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</si>
  <si>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</si>
  <si>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</si>
  <si>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</si>
  <si>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</si>
  <si>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</si>
  <si>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</si>
  <si>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</si>
  <si>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</si>
  <si>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</si>
  <si>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</si>
  <si>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</si>
  <si>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</si>
  <si>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</si>
  <si>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</si>
  <si>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</si>
  <si>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</si>
  <si>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</si>
  <si>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</si>
  <si>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</si>
  <si>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</si>
  <si>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</si>
  <si>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</si>
  <si>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</si>
  <si>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</si>
  <si>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</si>
  <si>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</si>
  <si>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</si>
  <si>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</si>
  <si>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</si>
  <si>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</si>
  <si>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</si>
  <si>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</si>
  <si>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</si>
  <si>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</si>
  <si>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</si>
  <si>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</si>
  <si>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</si>
  <si>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</si>
  <si>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</si>
  <si>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</si>
  <si>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</si>
  <si>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</si>
  <si>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</si>
  <si>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</si>
  <si>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</si>
  <si>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</si>
  <si>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</si>
  <si>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</si>
  <si>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</si>
  <si>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</si>
  <si>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</si>
  <si>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</si>
  <si>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</si>
  <si>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</si>
  <si>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</si>
  <si>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</si>
  <si>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</si>
  <si>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</si>
  <si>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</si>
  <si>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</si>
  <si>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</si>
  <si>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</si>
  <si>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</si>
  <si>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</si>
  <si>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</si>
  <si>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</si>
  <si>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</si>
  <si>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</si>
  <si>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</si>
  <si>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</si>
  <si>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</si>
  <si>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</si>
  <si>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</si>
  <si>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</si>
  <si>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</si>
  <si>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</si>
  <si>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</si>
  <si>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</si>
  <si>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</si>
  <si>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</si>
  <si>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</si>
  <si>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</si>
  <si>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</si>
  <si>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</si>
  <si>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</si>
  <si>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</si>
  <si>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</si>
  <si>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</si>
  <si>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</si>
  <si>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</si>
  <si>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</si>
  <si>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</si>
  <si>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</si>
  <si>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</si>
  <si>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</si>
  <si>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</si>
  <si>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</si>
  <si>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</si>
  <si>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</si>
  <si>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</si>
  <si>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</si>
  <si>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</si>
  <si>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</si>
  <si>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</si>
  <si>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</si>
  <si>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</si>
  <si>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</si>
  <si>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</si>
  <si>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</si>
  <si>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</si>
  <si>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</si>
  <si>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</si>
  <si>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</si>
  <si>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</si>
  <si>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</si>
  <si>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</si>
  <si>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</si>
  <si>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</si>
  <si>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</si>
  <si>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</si>
  <si>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</si>
  <si>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</si>
  <si>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</si>
  <si>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</si>
  <si>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</si>
  <si>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</si>
  <si>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</si>
  <si>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</si>
  <si>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</si>
  <si>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</si>
  <si>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</si>
  <si>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</si>
  <si>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</si>
  <si>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</si>
  <si>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</si>
  <si>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</si>
  <si>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</si>
  <si>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</si>
  <si>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</si>
  <si>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</si>
  <si>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</si>
  <si>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</si>
  <si>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</si>
  <si>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</si>
  <si>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</si>
  <si>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</si>
  <si>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</si>
  <si>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</si>
  <si>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</si>
  <si>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</si>
  <si>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</si>
  <si>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</si>
  <si>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</si>
  <si>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</si>
  <si>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</si>
  <si>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</si>
  <si>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</si>
  <si>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</si>
  <si>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</si>
  <si>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</si>
  <si>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</si>
  <si>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</si>
  <si>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</si>
  <si>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</si>
  <si>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</si>
  <si>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</si>
  <si>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</si>
  <si>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</si>
  <si>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</si>
  <si>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</si>
  <si>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</si>
  <si>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</si>
  <si>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</si>
  <si>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</si>
  <si>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</si>
  <si>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</si>
  <si>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</si>
  <si>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</si>
  <si>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</si>
  <si>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</si>
  <si>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</si>
  <si>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</si>
  <si>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</si>
  <si>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</si>
  <si>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</si>
  <si>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</si>
  <si>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</si>
  <si>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</si>
  <si>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</si>
  <si>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</si>
  <si>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</si>
  <si>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</si>
  <si>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</si>
  <si>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</si>
  <si>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</si>
  <si>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</si>
  <si>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</si>
  <si>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</si>
  <si>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</si>
  <si>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</si>
  <si>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</si>
  <si>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</si>
  <si>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</si>
  <si>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</si>
  <si>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</si>
  <si>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</si>
  <si>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</si>
  <si>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</si>
  <si>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</si>
  <si>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</si>
  <si>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</si>
  <si>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</si>
  <si>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</si>
  <si>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</si>
  <si>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</si>
  <si>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</si>
  <si>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</si>
  <si>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</si>
  <si>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</si>
  <si>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</si>
  <si>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</si>
  <si>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</si>
  <si>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</si>
  <si>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</si>
  <si>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</si>
  <si>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</si>
  <si>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</si>
  <si>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</si>
  <si>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</si>
  <si>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</si>
  <si>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</si>
  <si>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</si>
  <si>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</si>
  <si>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</si>
  <si>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</si>
  <si>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</si>
  <si>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</si>
  <si>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</si>
  <si>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</si>
  <si>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</si>
  <si>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</si>
  <si>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</si>
  <si>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</si>
  <si>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</si>
  <si>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</si>
  <si>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</si>
  <si>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</si>
  <si>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</si>
  <si>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</si>
  <si>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</si>
  <si>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</si>
  <si>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</si>
  <si>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</si>
  <si>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</si>
  <si>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</si>
  <si>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</si>
  <si>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</si>
  <si>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</si>
  <si>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</si>
  <si>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</si>
  <si>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</si>
  <si>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</si>
  <si>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</si>
  <si>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</si>
  <si>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</si>
  <si>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</si>
  <si>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</si>
  <si>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</si>
  <si>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</si>
  <si>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</si>
  <si>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</si>
  <si>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</si>
  <si>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</si>
  <si>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</si>
  <si>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</si>
  <si>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</si>
  <si>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</si>
  <si>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</si>
  <si>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</si>
  <si>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</si>
  <si>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</si>
  <si>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</si>
  <si>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</si>
  <si>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</si>
  <si>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</si>
  <si>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</si>
  <si>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</si>
  <si>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</si>
  <si>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</si>
  <si>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</si>
  <si>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</si>
  <si>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</si>
  <si>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</si>
  <si>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</si>
  <si>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</si>
  <si>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</si>
  <si>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</si>
  <si>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</si>
  <si>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</si>
  <si>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</si>
  <si>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</si>
  <si>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</si>
  <si>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</si>
  <si>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</si>
  <si>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</si>
  <si>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</si>
  <si>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</si>
  <si>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</si>
  <si>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</si>
  <si>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</si>
  <si>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</si>
  <si>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</si>
  <si>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</si>
  <si>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</si>
  <si>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</si>
  <si>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</si>
  <si>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</si>
  <si>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</si>
  <si>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</si>
  <si>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</si>
  <si>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</si>
  <si>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</si>
  <si>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</si>
  <si>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</si>
  <si>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</si>
  <si>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</si>
  <si>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</si>
  <si>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</si>
  <si>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</si>
  <si>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</si>
  <si>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</si>
  <si>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</si>
  <si>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</si>
  <si>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</si>
  <si>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</si>
  <si>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</si>
  <si>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</si>
  <si>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</si>
  <si>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</si>
  <si>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</si>
  <si>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</si>
  <si>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</si>
  <si>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</si>
  <si>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</si>
  <si>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</si>
  <si>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</si>
  <si>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</si>
  <si>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</si>
  <si>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</si>
  <si>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</si>
  <si>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</si>
  <si>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</si>
  <si>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</si>
  <si>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</si>
  <si>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</si>
  <si>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</si>
  <si>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</si>
  <si>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</si>
  <si>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</si>
  <si>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</si>
  <si>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</si>
  <si>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</si>
  <si>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</si>
  <si>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</si>
  <si>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</si>
  <si>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</si>
  <si>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</si>
  <si>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</si>
  <si>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</si>
  <si>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</si>
  <si>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</si>
  <si>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</si>
  <si>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</si>
  <si>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</si>
  <si>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</si>
  <si>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</si>
  <si>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</si>
  <si>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</si>
  <si>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</si>
  <si>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</si>
  <si>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</si>
  <si>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</si>
  <si>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</si>
  <si>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</si>
  <si>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</si>
  <si>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</si>
  <si>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</si>
  <si>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</si>
  <si>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</si>
  <si>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</si>
  <si>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</si>
  <si>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</si>
  <si>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</si>
  <si>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</si>
  <si>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</si>
  <si>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</si>
  <si>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</si>
  <si>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</si>
  <si>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</si>
  <si>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</si>
  <si>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</si>
  <si>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</si>
  <si>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</si>
  <si>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</si>
  <si>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</si>
  <si>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</si>
  <si>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</si>
  <si>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</si>
  <si>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</si>
  <si>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</si>
  <si>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</si>
  <si>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</si>
  <si>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</si>
  <si>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</si>
  <si>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</si>
  <si>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</si>
  <si>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</si>
  <si>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</si>
  <si>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</si>
  <si>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</si>
  <si>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</si>
  <si>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</si>
  <si>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</si>
  <si>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</si>
  <si>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</si>
  <si>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</si>
  <si>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</si>
  <si>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</si>
  <si>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</si>
  <si>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</si>
  <si>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</si>
  <si>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</si>
  <si>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</si>
  <si>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</si>
  <si>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</si>
  <si>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</si>
  <si>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</si>
  <si>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</si>
  <si>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</si>
  <si>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</si>
  <si>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</si>
  <si>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</si>
  <si>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</si>
  <si>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</si>
  <si>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</si>
  <si>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</si>
  <si>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</si>
  <si>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</si>
  <si>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</si>
  <si>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</si>
  <si>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</si>
  <si>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</si>
  <si>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</si>
  <si>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</si>
  <si>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</si>
  <si>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</si>
  <si>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</si>
  <si>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</si>
  <si>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</si>
  <si>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</si>
  <si>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</si>
  <si>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</si>
  <si>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</si>
  <si>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</si>
  <si>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</si>
  <si>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</si>
  <si>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</si>
  <si>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</si>
  <si>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</si>
  <si>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</si>
  <si>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</si>
  <si>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</si>
  <si>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</si>
  <si>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</si>
  <si>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</si>
  <si>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</si>
  <si>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</si>
  <si>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</si>
  <si>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</si>
  <si>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</si>
  <si>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</si>
  <si>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</si>
  <si>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</si>
  <si>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</si>
  <si>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</si>
  <si>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</si>
  <si>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</si>
  <si>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</si>
  <si>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</si>
  <si>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</si>
  <si>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</si>
  <si>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</si>
  <si>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</si>
  <si>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</si>
  <si>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</si>
  <si>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</si>
  <si>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</si>
  <si>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</si>
  <si>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</si>
  <si>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</si>
  <si>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</si>
  <si>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</si>
  <si>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</si>
  <si>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</si>
  <si>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</si>
  <si>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</si>
  <si>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</si>
  <si>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</si>
  <si>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</si>
  <si>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</si>
  <si>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</si>
  <si>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</si>
  <si>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</si>
  <si>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</si>
  <si>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</si>
  <si>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</si>
  <si>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</si>
  <si>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</si>
  <si>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</si>
  <si>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</si>
  <si>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</si>
  <si>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</si>
  <si>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</si>
  <si>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</si>
  <si>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</si>
  <si>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</si>
  <si>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</si>
  <si>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</si>
  <si>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</si>
  <si>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</si>
  <si>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</si>
  <si>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</si>
  <si>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</si>
  <si>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</si>
  <si>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</si>
  <si>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</si>
  <si>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</si>
  <si>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</si>
  <si>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</si>
  <si>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</si>
  <si>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</si>
  <si>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</si>
  <si>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</si>
  <si>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</si>
  <si>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</si>
  <si>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</si>
  <si>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</si>
  <si>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</si>
  <si>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</si>
  <si>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</si>
  <si>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</si>
  <si>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</si>
  <si>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</si>
  <si>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</si>
  <si>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</si>
  <si>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</si>
  <si>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</si>
  <si>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</si>
  <si>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</si>
  <si>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</si>
  <si>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</si>
  <si>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</si>
  <si>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</si>
  <si>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</si>
  <si>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</si>
  <si>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</si>
  <si>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</si>
  <si>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</si>
  <si>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</si>
  <si>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</si>
  <si>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</si>
  <si>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</si>
  <si>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</si>
  <si>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</si>
  <si>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</si>
  <si>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</si>
  <si>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</si>
  <si>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</si>
  <si>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</si>
  <si>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</si>
  <si>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</si>
  <si>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</si>
  <si>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</si>
  <si>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</si>
  <si>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</si>
  <si>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</si>
  <si>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</si>
  <si>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</si>
  <si>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</si>
  <si>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</si>
  <si>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</si>
  <si>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</si>
  <si>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</si>
  <si>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</si>
  <si>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</si>
  <si>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</si>
  <si>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</si>
  <si>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</si>
  <si>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</si>
  <si>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</si>
  <si>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</si>
  <si>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</si>
  <si>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</si>
  <si>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</si>
  <si>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</si>
  <si>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</si>
  <si>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</si>
  <si>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</si>
  <si>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</si>
  <si>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</si>
  <si>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</si>
  <si>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</si>
  <si>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</si>
  <si>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</si>
  <si>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</si>
  <si>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</si>
  <si>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</si>
  <si>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</si>
  <si>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</si>
  <si>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</si>
  <si>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</si>
  <si>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</si>
  <si>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</si>
  <si>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</si>
  <si>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</si>
  <si>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</si>
  <si>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</si>
  <si>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</si>
  <si>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</si>
  <si>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</si>
  <si>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</si>
  <si>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</si>
  <si>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</si>
  <si>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</si>
  <si>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</si>
  <si>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</si>
  <si>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</si>
  <si>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</si>
  <si>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</si>
  <si>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</si>
  <si>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</si>
  <si>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</si>
  <si>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</si>
  <si>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</si>
  <si>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</si>
  <si>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</si>
  <si>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</si>
  <si>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</si>
  <si>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</si>
  <si>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</si>
  <si>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</si>
  <si>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</si>
  <si>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</si>
  <si>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</si>
  <si>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</si>
  <si>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</si>
  <si>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</si>
  <si>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</si>
  <si>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</si>
  <si>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</si>
  <si>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</si>
  <si>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</si>
  <si>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</si>
  <si>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</si>
  <si>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</si>
  <si>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</si>
  <si>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</si>
  <si>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</si>
  <si>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</si>
  <si>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</si>
  <si>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</si>
  <si>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</si>
  <si>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</si>
  <si>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</si>
  <si>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</si>
  <si>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</si>
  <si>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</si>
  <si>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</si>
  <si>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</si>
  <si>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</si>
  <si>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</si>
  <si>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</si>
  <si>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</si>
  <si>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</si>
  <si>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</si>
  <si>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</si>
  <si>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</si>
  <si>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</si>
  <si>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</si>
  <si>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</si>
  <si>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</si>
  <si>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</si>
  <si>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</si>
  <si>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</si>
  <si>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</si>
  <si>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</si>
  <si>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</si>
  <si>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</si>
  <si>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</si>
  <si>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</si>
  <si>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</si>
  <si>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</si>
  <si>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</si>
  <si>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</si>
  <si>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</si>
  <si>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</si>
  <si>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</si>
  <si>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</si>
  <si>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</si>
  <si>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</si>
  <si>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</si>
  <si>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</si>
  <si>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</si>
  <si>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</si>
  <si>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</si>
  <si>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</si>
  <si>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</si>
  <si>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</si>
  <si>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</si>
  <si>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</si>
  <si>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</si>
  <si>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</si>
  <si>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</si>
  <si>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</si>
  <si>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</si>
  <si>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</si>
  <si>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</si>
  <si>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</si>
  <si>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</si>
  <si>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</si>
  <si>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</si>
  <si>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</si>
  <si>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</si>
  <si>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</si>
  <si>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</si>
  <si>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</si>
  <si>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</si>
  <si>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</si>
  <si>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</si>
  <si>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</si>
  <si>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</si>
  <si>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</si>
  <si>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</si>
  <si>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</si>
  <si>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</si>
  <si>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</si>
  <si>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</si>
  <si>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</si>
  <si>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</si>
  <si>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</si>
  <si>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</si>
  <si>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</si>
  <si>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</si>
  <si>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</si>
  <si>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</si>
  <si>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</si>
  <si>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</si>
  <si>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</si>
  <si>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</si>
  <si>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</si>
  <si>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</si>
  <si>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</si>
  <si>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</si>
  <si>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</si>
  <si>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</si>
  <si>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</si>
  <si>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</si>
  <si>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</si>
  <si>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</si>
  <si>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</si>
  <si>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</si>
  <si>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</si>
  <si>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</si>
  <si>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</si>
  <si>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</si>
  <si>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</si>
  <si>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</si>
  <si>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</si>
  <si>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</si>
  <si>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</si>
  <si>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</si>
  <si>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</si>
  <si>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</si>
  <si>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</si>
  <si>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</si>
  <si>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</si>
  <si>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</si>
  <si>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</si>
  <si>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</si>
  <si>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</si>
  <si>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</si>
  <si>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</si>
  <si>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</si>
  <si>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</si>
  <si>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</si>
  <si>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</si>
  <si>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</si>
  <si>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</si>
  <si>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</si>
  <si>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</si>
  <si>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</si>
  <si>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</si>
  <si>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</si>
  <si>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</si>
  <si>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</si>
  <si>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</si>
  <si>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</si>
  <si>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</si>
  <si>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</si>
  <si>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</si>
  <si>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</si>
  <si>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</si>
  <si>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</si>
  <si>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</si>
  <si>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</si>
  <si>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</si>
  <si>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</si>
  <si>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</si>
  <si>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</si>
  <si>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</si>
  <si>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</si>
  <si>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</si>
  <si>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</si>
  <si>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</si>
  <si>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</si>
  <si>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</si>
  <si>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</si>
  <si>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</si>
  <si>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</si>
  <si>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</si>
  <si>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</si>
  <si>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</si>
  <si>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</si>
  <si>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</si>
  <si>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</si>
  <si>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</si>
  <si>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</si>
  <si>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</si>
  <si>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</si>
  <si>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</si>
  <si>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</si>
  <si>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</si>
  <si>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</si>
  <si>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</si>
  <si>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</si>
  <si>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</si>
  <si>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</si>
  <si>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</si>
  <si>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</si>
  <si>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</si>
  <si>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</si>
  <si>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</si>
  <si>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</si>
  <si>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</si>
  <si>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</si>
  <si>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</si>
  <si>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</si>
  <si>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</si>
  <si>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</si>
  <si>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</si>
  <si>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</si>
  <si>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</si>
  <si>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</si>
  <si>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</si>
  <si>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</si>
  <si>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</si>
  <si>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</si>
  <si>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</si>
  <si>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</si>
  <si>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</si>
  <si>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</si>
  <si>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</si>
  <si>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</si>
  <si>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</si>
  <si>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</si>
  <si>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</si>
  <si>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</si>
  <si>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</si>
  <si>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</si>
  <si>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</si>
  <si>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</si>
  <si>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</si>
  <si>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</si>
  <si>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</si>
  <si>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</si>
  <si>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</si>
  <si>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</si>
  <si>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</si>
  <si>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</si>
  <si>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</si>
  <si>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</si>
  <si>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</si>
  <si>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</si>
  <si>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</si>
  <si>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</si>
  <si>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</si>
  <si>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</si>
  <si>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</si>
  <si>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</si>
  <si>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</si>
  <si>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</si>
  <si>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</si>
  <si>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</si>
  <si>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</si>
  <si>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</si>
  <si>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</si>
  <si>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</si>
  <si>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</si>
  <si>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</si>
  <si>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</si>
  <si>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</si>
  <si>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</si>
  <si>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</si>
  <si>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</si>
  <si>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</si>
  <si>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</si>
  <si>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</si>
  <si>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</si>
  <si>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</si>
  <si>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</si>
  <si>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</si>
  <si>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</si>
  <si>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</si>
  <si>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</si>
  <si>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</si>
  <si>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</si>
  <si>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</si>
  <si>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</si>
  <si>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</si>
  <si>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</si>
  <si>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</si>
  <si>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</si>
  <si>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</si>
  <si>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</si>
  <si>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</si>
  <si>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</si>
  <si>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</si>
  <si>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</si>
  <si>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</si>
  <si>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</si>
  <si>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</si>
  <si>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</si>
  <si>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</si>
  <si>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</si>
  <si>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</si>
  <si>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</si>
  <si>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</si>
  <si>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</si>
  <si>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</si>
  <si>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</si>
  <si>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</si>
  <si>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</si>
  <si>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</si>
  <si>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</si>
  <si>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</si>
  <si>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</si>
  <si>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</si>
  <si>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</si>
  <si>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</si>
  <si>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</si>
  <si>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</si>
  <si>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</si>
  <si>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</si>
  <si>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</si>
  <si>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</si>
  <si>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</si>
  <si>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</si>
  <si>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</si>
  <si>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</si>
  <si>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</si>
  <si>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</si>
  <si>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</si>
  <si>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</si>
  <si>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</si>
  <si>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</si>
  <si>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</si>
  <si>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</si>
  <si>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</si>
  <si>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</si>
  <si>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</si>
  <si>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</si>
  <si>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</si>
  <si>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</si>
  <si>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</si>
  <si>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</si>
  <si>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</si>
  <si>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</si>
  <si>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</si>
  <si>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</si>
  <si>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</si>
  <si>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</si>
  <si>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</si>
  <si>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</si>
  <si>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</si>
  <si>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</si>
  <si>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</si>
  <si>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</si>
  <si>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</si>
  <si>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</si>
  <si>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</si>
  <si>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</si>
  <si>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</si>
  <si>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</si>
  <si>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</si>
  <si>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</si>
  <si>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</si>
  <si>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</si>
  <si>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</si>
  <si>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</si>
  <si>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</si>
  <si>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</si>
  <si>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</si>
  <si>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</si>
  <si>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</si>
  <si>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</si>
  <si>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</si>
  <si>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</si>
  <si>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</si>
  <si>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</si>
  <si>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</si>
  <si>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</si>
  <si>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</si>
  <si>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</si>
  <si>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</si>
  <si>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</si>
  <si>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</si>
  <si>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</si>
  <si>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</si>
  <si>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</si>
  <si>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</si>
  <si>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</si>
  <si>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</si>
  <si>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</si>
  <si>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</si>
  <si>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</si>
  <si>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</si>
  <si>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</si>
  <si>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</si>
  <si>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</si>
  <si>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</si>
  <si>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</si>
  <si>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</si>
  <si>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</si>
  <si>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</si>
  <si>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</si>
  <si>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</si>
  <si>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</si>
  <si>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</si>
  <si>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</si>
  <si>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</si>
  <si>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</si>
  <si>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</si>
  <si>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</si>
  <si>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</si>
  <si>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</si>
  <si>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</si>
  <si>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</si>
  <si>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</si>
  <si>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</si>
  <si>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</si>
  <si>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</si>
  <si>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</si>
  <si>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</si>
  <si>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</si>
  <si>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</si>
  <si>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</si>
  <si>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</si>
  <si>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</si>
  <si>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</si>
  <si>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</si>
  <si>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</si>
  <si>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</si>
  <si>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</si>
  <si>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</si>
  <si>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</si>
  <si>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</si>
  <si>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</si>
  <si>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</si>
  <si>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</si>
  <si>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</si>
  <si>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</si>
  <si>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</si>
  <si>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</si>
  <si>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</si>
  <si>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</si>
  <si>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</si>
  <si>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</si>
  <si>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</si>
  <si>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</si>
  <si>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</si>
  <si>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</si>
  <si>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</si>
  <si>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</si>
  <si>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</si>
  <si>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</si>
  <si>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</si>
  <si>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</si>
  <si>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</si>
  <si>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</si>
  <si>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</si>
  <si>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</si>
  <si>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</si>
  <si>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</si>
  <si>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</si>
  <si>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</si>
  <si>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</si>
  <si>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</si>
  <si>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</si>
  <si>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</si>
  <si>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</si>
  <si>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</si>
  <si>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</si>
  <si>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</si>
  <si>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</si>
  <si>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</si>
  <si>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</si>
  <si>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</si>
  <si>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</si>
  <si>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</si>
  <si>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</si>
  <si>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</si>
  <si>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</si>
  <si>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</si>
  <si>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</si>
  <si>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</si>
  <si>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</si>
  <si>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</si>
  <si>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</si>
  <si>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</si>
  <si>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</si>
  <si>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</si>
  <si>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</si>
  <si>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</si>
  <si>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</si>
  <si>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</si>
  <si>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</si>
  <si>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</si>
  <si>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</si>
  <si>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</si>
  <si>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</si>
  <si>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</si>
  <si>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</si>
  <si>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</si>
  <si>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</si>
  <si>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</si>
  <si>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</si>
  <si>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</si>
  <si>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</si>
  <si>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</si>
  <si>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</si>
  <si>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</si>
  <si>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</si>
  <si>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</si>
  <si>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</si>
  <si>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</si>
  <si>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</si>
  <si>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</si>
  <si>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</si>
  <si>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</si>
  <si>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</si>
  <si>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</si>
  <si>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</si>
  <si>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</si>
  <si>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</si>
  <si>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</si>
  <si>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</si>
  <si>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</si>
  <si>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</si>
  <si>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</si>
  <si>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</si>
  <si>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</si>
  <si>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</si>
  <si>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</si>
  <si>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</si>
  <si>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</si>
  <si>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</si>
  <si>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</si>
  <si>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</si>
  <si>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</si>
  <si>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</si>
  <si>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</si>
  <si>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</si>
  <si>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</si>
  <si>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</si>
  <si>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</si>
  <si>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</si>
  <si>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</si>
  <si>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</si>
  <si>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</si>
  <si>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</si>
  <si>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</si>
  <si>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</si>
  <si>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</si>
  <si>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</si>
  <si>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</si>
  <si>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</si>
  <si>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</si>
  <si>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</si>
  <si>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</si>
  <si>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</si>
  <si>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</si>
  <si>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</si>
  <si>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</si>
  <si>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</si>
  <si>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</si>
  <si>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</si>
  <si>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</si>
  <si>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</si>
  <si>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</si>
  <si>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</si>
  <si>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</si>
  <si>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</si>
  <si>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</si>
  <si>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</si>
  <si>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</si>
  <si>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</si>
  <si>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</si>
  <si>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</si>
  <si>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</si>
  <si>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</si>
  <si>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</si>
  <si>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</si>
  <si>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</si>
  <si>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</si>
  <si>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</si>
  <si>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</si>
  <si>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</si>
  <si>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</si>
  <si>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</si>
  <si>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</si>
  <si>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</si>
  <si>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</si>
  <si>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</si>
  <si>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</si>
  <si>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</si>
  <si>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</si>
  <si>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</si>
  <si>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</si>
  <si>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</si>
  <si>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</si>
  <si>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</si>
  <si>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</si>
  <si>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</si>
  <si>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</si>
  <si>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</si>
  <si>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</si>
  <si>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</si>
  <si>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</si>
  <si>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</si>
  <si>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</si>
  <si>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</si>
  <si>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</si>
  <si>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</si>
  <si>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</si>
  <si>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</si>
  <si>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</si>
  <si>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</si>
  <si>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</si>
  <si>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</si>
  <si>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</si>
  <si>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</si>
  <si>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</si>
  <si>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</si>
  <si>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</si>
  <si>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</si>
  <si>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</si>
  <si>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</si>
  <si>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</si>
  <si>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</si>
  <si>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</si>
  <si>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</si>
  <si>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</si>
  <si>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</si>
  <si>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</si>
  <si>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</si>
  <si>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</si>
  <si>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</si>
  <si>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</si>
  <si>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</si>
  <si>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</si>
  <si>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</si>
  <si>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</si>
  <si>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</si>
  <si>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</si>
  <si>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</si>
  <si>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</si>
  <si>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</si>
  <si>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</si>
  <si>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</si>
  <si>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</si>
  <si>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</si>
  <si>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</si>
  <si>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</si>
  <si>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</si>
  <si>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</si>
  <si>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</si>
  <si>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</si>
  <si>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</si>
  <si>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</si>
  <si>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</si>
  <si>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</si>
  <si>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</si>
  <si>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</si>
  <si>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</si>
  <si>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</si>
  <si>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</si>
  <si>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</si>
  <si>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</si>
  <si>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</si>
  <si>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</si>
  <si>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</si>
  <si>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</si>
  <si>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</si>
  <si>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</si>
  <si>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</si>
  <si>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</si>
  <si>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</si>
  <si>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</si>
  <si>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</si>
  <si>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</si>
  <si>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</si>
  <si>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</si>
  <si>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</si>
  <si>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</si>
  <si>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</si>
  <si>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</si>
  <si>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</si>
  <si>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</si>
  <si>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</si>
  <si>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</si>
  <si>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</si>
  <si>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</si>
  <si>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</si>
  <si>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</si>
  <si>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</si>
  <si>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</si>
  <si>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</si>
  <si>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</si>
  <si>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</si>
  <si>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</si>
  <si>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</si>
  <si>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</si>
  <si>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</si>
  <si>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</si>
  <si>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</si>
  <si>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</si>
  <si>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</si>
  <si>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</si>
  <si>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</si>
  <si>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</si>
  <si>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</si>
  <si>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</si>
  <si>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</si>
  <si>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</si>
  <si>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</si>
  <si>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</si>
  <si>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</si>
  <si>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</si>
  <si>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</si>
  <si>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</si>
  <si>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</si>
  <si>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</si>
  <si>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</si>
  <si>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</si>
  <si>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</si>
  <si>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</si>
  <si>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</si>
  <si>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</si>
  <si>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</si>
  <si>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</si>
  <si>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</si>
  <si>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</si>
  <si>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</si>
  <si>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</si>
  <si>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</si>
  <si>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</si>
  <si>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</si>
  <si>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</si>
  <si>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</si>
  <si>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</si>
  <si>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</si>
  <si>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</si>
  <si>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</si>
  <si>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</si>
  <si>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</si>
  <si>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</si>
  <si>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</si>
  <si>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</si>
  <si>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</si>
  <si>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</si>
  <si>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</si>
  <si>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</si>
  <si>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</si>
  <si>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</si>
  <si>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</si>
  <si>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</si>
  <si>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</si>
  <si>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</si>
  <si>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</si>
  <si>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</si>
  <si>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</si>
  <si>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</si>
  <si>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</si>
  <si>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</si>
  <si>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</si>
  <si>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</si>
  <si>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</si>
  <si>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</si>
  <si>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</si>
  <si>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</si>
  <si>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</si>
  <si>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</si>
  <si>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</si>
  <si>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</si>
  <si>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</si>
  <si>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</si>
  <si>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</si>
  <si>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</si>
  <si>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</si>
  <si>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</si>
  <si>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</si>
  <si>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</si>
  <si>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</si>
  <si>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</si>
  <si>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</si>
  <si>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</si>
  <si>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</si>
  <si>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</si>
  <si>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</si>
  <si>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</si>
  <si>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</si>
  <si>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</si>
  <si>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</si>
  <si>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</si>
  <si>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</si>
  <si>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</si>
  <si>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</si>
  <si>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</si>
  <si>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</si>
  <si>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</si>
  <si>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</si>
  <si>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</si>
  <si>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</si>
  <si>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</si>
  <si>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</si>
  <si>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</si>
  <si>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</si>
  <si>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</si>
  <si>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</si>
  <si>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</si>
  <si>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</si>
  <si>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</si>
  <si>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</si>
  <si>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</si>
  <si>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</si>
  <si>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</si>
  <si>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</si>
  <si>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</si>
  <si>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</si>
  <si>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</si>
  <si>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</si>
  <si>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</si>
  <si>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</si>
  <si>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</si>
  <si>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</si>
  <si>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</si>
  <si>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</si>
  <si>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</si>
  <si>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</si>
  <si>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</si>
  <si>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</si>
  <si>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</si>
  <si>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</si>
  <si>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</si>
  <si>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</si>
  <si>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</si>
  <si>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</si>
  <si>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</si>
  <si>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</si>
  <si>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</si>
  <si>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</si>
  <si>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</si>
  <si>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</si>
  <si>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</si>
  <si>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</si>
  <si>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</si>
  <si>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</si>
  <si>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</si>
  <si>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</si>
  <si>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</si>
  <si>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</si>
  <si>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</si>
  <si>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</si>
  <si>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</si>
  <si>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</si>
  <si>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</si>
  <si>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</si>
  <si>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</si>
  <si>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</si>
  <si>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</si>
  <si>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</si>
  <si>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</si>
  <si>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</si>
  <si>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</si>
  <si>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</si>
  <si>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</si>
  <si>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</si>
  <si>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</si>
  <si>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</si>
  <si>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</si>
  <si>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</si>
  <si>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</si>
  <si>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</si>
  <si>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</si>
  <si>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</si>
  <si>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</si>
  <si>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</si>
  <si>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</si>
  <si>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</si>
  <si>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</si>
  <si>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</si>
  <si>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</si>
  <si>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</si>
  <si>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</si>
  <si>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</si>
  <si>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</si>
  <si>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</si>
  <si>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</si>
  <si>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</si>
  <si>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</si>
  <si>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</si>
  <si>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</si>
  <si>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</si>
  <si>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</si>
  <si>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</si>
  <si>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</si>
  <si>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</si>
  <si>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</si>
  <si>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</si>
  <si>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</si>
  <si>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</si>
  <si>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</si>
  <si>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</si>
  <si>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</si>
  <si>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</si>
  <si>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</si>
  <si>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</si>
  <si>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</si>
  <si>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</si>
  <si>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</si>
  <si>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</si>
  <si>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</si>
  <si>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</si>
  <si>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</si>
  <si>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</si>
  <si>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</si>
  <si>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</si>
  <si>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</si>
  <si>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</si>
  <si>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</si>
  <si>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</si>
  <si>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</si>
  <si>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</si>
  <si>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</si>
  <si>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</si>
  <si>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</si>
  <si>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</si>
  <si>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</si>
  <si>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</si>
  <si>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</si>
  <si>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</si>
  <si>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</si>
  <si>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</si>
  <si>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</si>
  <si>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</si>
  <si>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</si>
  <si>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</si>
  <si>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</si>
  <si>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</si>
  <si>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</si>
  <si>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</si>
  <si>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</si>
  <si>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</si>
  <si>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</si>
  <si>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</si>
  <si>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</si>
  <si>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</si>
  <si>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</si>
  <si>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</si>
  <si>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</si>
  <si>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</si>
  <si>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</si>
  <si>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</si>
  <si>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</si>
  <si>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</si>
  <si>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</si>
  <si>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</si>
  <si>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</si>
  <si>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</si>
  <si>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</si>
  <si>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</si>
  <si>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</si>
  <si>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</si>
  <si>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</si>
  <si>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</si>
  <si>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</si>
  <si>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</si>
  <si>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</si>
  <si>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</si>
  <si>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</si>
  <si>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</si>
  <si>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</si>
  <si>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</si>
  <si>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</si>
  <si>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</si>
  <si>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</si>
  <si>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</si>
  <si>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</si>
  <si>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</si>
  <si>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</si>
  <si>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</si>
  <si>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</si>
  <si>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</si>
  <si>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</si>
  <si>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</si>
  <si>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</si>
  <si>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</si>
  <si>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</si>
  <si>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</si>
  <si>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</si>
  <si>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</si>
  <si>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</si>
  <si>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</si>
  <si>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</si>
  <si>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</si>
  <si>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</si>
  <si>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</si>
  <si>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</si>
  <si>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</si>
  <si>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</si>
  <si>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</si>
  <si>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</si>
  <si>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</si>
  <si>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</si>
  <si>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</si>
  <si>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</si>
  <si>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</si>
  <si>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</si>
  <si>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</si>
  <si>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</si>
  <si>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</si>
  <si>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</si>
  <si>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</si>
  <si>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</si>
  <si>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</si>
  <si>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</si>
  <si>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</si>
  <si>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</si>
  <si>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</si>
  <si>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</si>
  <si>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</si>
  <si>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</si>
  <si>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</si>
  <si>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</si>
  <si>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</si>
  <si>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</si>
  <si>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</si>
  <si>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</si>
  <si>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</si>
  <si>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</si>
  <si>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</si>
  <si>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</si>
  <si>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</si>
  <si>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</si>
  <si>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</si>
  <si>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</si>
  <si>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</si>
  <si>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</si>
  <si>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</si>
  <si>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</si>
  <si>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</si>
  <si>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</si>
  <si>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</si>
  <si>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</si>
  <si>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</si>
  <si>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</si>
  <si>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</si>
  <si>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</si>
  <si>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</si>
  <si>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</si>
  <si>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</si>
  <si>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</si>
  <si>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</si>
  <si>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</si>
  <si>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</si>
  <si>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</si>
  <si>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</si>
  <si>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</si>
  <si>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</si>
  <si>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</si>
  <si>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</si>
  <si>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</si>
  <si>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</si>
  <si>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</si>
  <si>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</si>
  <si>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</si>
  <si>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</si>
  <si>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</si>
  <si>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</si>
  <si>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</si>
  <si>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</si>
  <si>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</si>
  <si>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</si>
  <si>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</si>
  <si>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</si>
  <si>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</si>
  <si>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</si>
  <si>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</si>
  <si>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</si>
  <si>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</si>
  <si>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</si>
  <si>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</si>
  <si>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</si>
  <si>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</si>
  <si>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</si>
  <si>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</si>
  <si>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</si>
  <si>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</si>
  <si>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</si>
  <si>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</si>
  <si>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</si>
  <si>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</si>
  <si>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</si>
  <si>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</si>
  <si>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</si>
  <si>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</si>
  <si>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</si>
  <si>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</si>
  <si>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</si>
  <si>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</si>
  <si>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</si>
  <si>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</si>
  <si>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</si>
  <si>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</si>
  <si>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</si>
  <si>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</si>
  <si>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</si>
  <si>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</si>
  <si>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</si>
  <si>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</si>
  <si>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</si>
  <si>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</si>
  <si>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</si>
  <si>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</si>
  <si>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</si>
  <si>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</si>
  <si>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</si>
  <si>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</si>
  <si>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</si>
  <si>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</si>
  <si>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</si>
  <si>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</si>
  <si>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</si>
  <si>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</si>
  <si>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</si>
  <si>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</si>
  <si>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</si>
  <si>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</si>
  <si>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</si>
  <si>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</si>
  <si>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</si>
  <si>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</si>
  <si>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</si>
  <si>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</si>
  <si>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</si>
  <si>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</si>
  <si>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</si>
  <si>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</si>
  <si>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</si>
  <si>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</si>
  <si>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</si>
  <si>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</si>
  <si>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</si>
  <si>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</si>
  <si>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</si>
  <si>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</si>
  <si>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</si>
  <si>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</si>
  <si>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</si>
  <si>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</si>
  <si>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</si>
  <si>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</si>
  <si>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</si>
  <si>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</si>
  <si>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</si>
  <si>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</si>
  <si>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</si>
  <si>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</si>
  <si>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</si>
  <si>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</si>
  <si>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</si>
  <si>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</si>
  <si>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</si>
  <si>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</si>
  <si>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</si>
  <si>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</si>
  <si>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</si>
  <si>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</si>
  <si>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</si>
  <si>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</si>
  <si>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</si>
  <si>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</si>
  <si>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</si>
  <si>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</si>
  <si>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</si>
  <si>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</si>
  <si>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</si>
  <si>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</si>
  <si>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</si>
  <si>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</si>
  <si>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</si>
  <si>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</si>
  <si>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</si>
  <si>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</si>
  <si>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</si>
  <si>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</si>
  <si>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</si>
  <si>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</si>
  <si>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</si>
  <si>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</si>
  <si>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</si>
  <si>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</si>
  <si>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</si>
  <si>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</si>
  <si>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</si>
  <si>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</si>
  <si>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</si>
  <si>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</si>
  <si>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</si>
  <si>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</si>
  <si>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</si>
  <si>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</si>
  <si>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</si>
  <si>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</si>
  <si>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</si>
  <si>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</si>
  <si>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</si>
  <si>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</si>
  <si>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</si>
  <si>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</si>
  <si>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</si>
  <si>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</si>
  <si>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</si>
  <si>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</si>
  <si>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</si>
  <si>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</si>
  <si>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</si>
  <si>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</si>
  <si>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</si>
  <si>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</si>
  <si>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</si>
  <si>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</si>
  <si>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</si>
  <si>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</si>
  <si>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</si>
  <si>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</si>
  <si>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</si>
  <si>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</si>
  <si>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</si>
  <si>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</si>
  <si>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</si>
  <si>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</si>
  <si>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</si>
  <si>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</si>
  <si>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</si>
  <si>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</si>
  <si>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</si>
  <si>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</si>
  <si>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</si>
  <si>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</si>
  <si>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</si>
  <si>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</si>
  <si>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</si>
  <si>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</si>
  <si>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</si>
  <si>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</si>
  <si>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</si>
  <si>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</si>
  <si>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</si>
  <si>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</si>
  <si>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</si>
  <si>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</si>
  <si>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</si>
  <si>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</si>
  <si>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</si>
  <si>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</si>
  <si>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</si>
  <si>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</si>
  <si>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</si>
  <si>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</si>
  <si>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</si>
  <si>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</si>
  <si>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</si>
  <si>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</si>
  <si>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</si>
  <si>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</si>
  <si>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</si>
  <si>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</si>
  <si>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</si>
  <si>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</si>
  <si>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</si>
  <si>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</si>
  <si>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</si>
  <si>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</si>
  <si>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</si>
  <si>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</si>
  <si>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</si>
  <si>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</si>
  <si>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</si>
  <si>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</si>
  <si>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</si>
  <si>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</si>
  <si>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</si>
  <si>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</si>
  <si>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</si>
  <si>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</si>
  <si>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</si>
  <si>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</si>
  <si>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</si>
  <si>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</si>
  <si>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</si>
  <si>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</si>
  <si>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</si>
  <si>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</si>
  <si>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</si>
  <si>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</si>
  <si>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</si>
  <si>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</si>
  <si>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</si>
  <si>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</si>
  <si>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</si>
  <si>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</si>
  <si>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</si>
  <si>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</si>
  <si>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</si>
  <si>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</si>
  <si>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</si>
  <si>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</si>
  <si>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</si>
  <si>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</si>
  <si>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</si>
  <si>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</si>
  <si>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</si>
  <si>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</si>
  <si>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</si>
  <si>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</si>
  <si>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</si>
  <si>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</si>
  <si>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</si>
  <si>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</si>
  <si>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</si>
  <si>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</si>
  <si>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</si>
  <si>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</si>
  <si>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</si>
  <si>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</si>
  <si>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</si>
  <si>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</si>
  <si>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</si>
  <si>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</si>
  <si>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</si>
  <si>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</si>
  <si>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</si>
  <si>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</si>
  <si>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</si>
  <si>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</si>
  <si>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</si>
  <si>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</si>
  <si>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</si>
  <si>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</si>
  <si>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</si>
  <si>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</si>
  <si>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</si>
  <si>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</si>
  <si>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</si>
  <si>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</si>
  <si>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</si>
  <si>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</si>
  <si>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</si>
  <si>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</si>
  <si>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</si>
  <si>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</si>
  <si>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</si>
  <si>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</si>
  <si>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</si>
  <si>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</si>
  <si>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</si>
  <si>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</si>
  <si>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</si>
  <si>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</si>
  <si>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</si>
  <si>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</si>
  <si>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</si>
  <si>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</si>
  <si>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</si>
  <si>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</si>
  <si>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</si>
  <si>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</si>
  <si>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</si>
  <si>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</si>
  <si>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</si>
  <si>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</si>
  <si>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</si>
  <si>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</si>
  <si>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</si>
  <si>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</si>
  <si>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</si>
  <si>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</si>
  <si>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</si>
  <si>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</si>
  <si>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</si>
  <si>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</si>
  <si>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</si>
  <si>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</si>
  <si>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</si>
  <si>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</si>
  <si>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</si>
  <si>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</si>
  <si>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</si>
  <si>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</si>
  <si>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</si>
  <si>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</si>
  <si>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</si>
  <si>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</si>
  <si>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</si>
  <si>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</si>
  <si>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</si>
  <si>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</si>
  <si>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</si>
  <si>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</si>
  <si>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</si>
  <si>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</si>
  <si>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</si>
  <si>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</si>
  <si>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</si>
  <si>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</si>
  <si>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</si>
  <si>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</si>
  <si>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</si>
  <si>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</si>
  <si>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</si>
  <si>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</si>
  <si>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</si>
  <si>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</si>
  <si>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</si>
  <si>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</si>
  <si>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</si>
  <si>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</si>
  <si>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</si>
  <si>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</si>
  <si>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</si>
  <si>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</si>
  <si>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</si>
  <si>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</si>
  <si>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</si>
  <si>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</si>
  <si>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</si>
  <si>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</si>
  <si>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</si>
  <si>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</si>
  <si>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</si>
  <si>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</si>
  <si>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</si>
  <si>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</si>
  <si>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</si>
  <si>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</si>
  <si>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</si>
  <si>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</si>
  <si>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</si>
  <si>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</si>
  <si>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</si>
  <si>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</si>
  <si>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</si>
  <si>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</si>
  <si>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</si>
  <si>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</si>
  <si>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</si>
  <si>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</si>
  <si>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</si>
  <si>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</si>
  <si>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</si>
  <si>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</si>
  <si>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</si>
  <si>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</si>
  <si>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</si>
  <si>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</si>
  <si>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</si>
  <si>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</si>
  <si>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</si>
  <si>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</si>
  <si>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</si>
  <si>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</si>
  <si>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</si>
  <si>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</si>
  <si>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</si>
  <si>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</si>
  <si>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</si>
  <si>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</si>
  <si>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</si>
  <si>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</si>
  <si>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</si>
  <si>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</si>
  <si>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</si>
  <si>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</si>
  <si>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</si>
  <si>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</si>
  <si>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</si>
  <si>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</si>
  <si>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</si>
  <si>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</si>
  <si>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</si>
  <si>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</si>
  <si>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</si>
  <si>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</si>
  <si>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</si>
  <si>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</si>
  <si>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</si>
  <si>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</si>
  <si>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</si>
  <si>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</si>
  <si>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</si>
  <si>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</si>
  <si>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</si>
  <si>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</si>
  <si>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</si>
  <si>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</si>
  <si>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</si>
  <si>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</si>
  <si>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</si>
  <si>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</si>
  <si>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</si>
  <si>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</si>
  <si>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</si>
  <si>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</si>
  <si>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</si>
  <si>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</si>
  <si>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</si>
  <si>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</si>
  <si>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</si>
  <si>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</si>
  <si>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</si>
  <si>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</si>
  <si>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</si>
  <si>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</si>
  <si>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</si>
  <si>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</si>
  <si>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</si>
  <si>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</si>
  <si>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</si>
  <si>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</si>
  <si>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</si>
  <si>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</si>
  <si>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</si>
  <si>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</si>
  <si>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</si>
  <si>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</si>
  <si>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</si>
  <si>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</si>
  <si>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</si>
  <si>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</si>
  <si>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</si>
  <si>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</si>
  <si>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</si>
  <si>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</si>
  <si>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</si>
  <si>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</si>
  <si>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</si>
  <si>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</si>
  <si>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</si>
  <si>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</si>
  <si>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</si>
  <si>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</si>
  <si>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</si>
  <si>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</si>
  <si>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</si>
  <si>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</si>
  <si>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</si>
  <si>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</si>
  <si>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</si>
  <si>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</si>
  <si>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</si>
  <si>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</si>
  <si>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</si>
  <si>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</si>
  <si>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</si>
  <si>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</si>
  <si>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</si>
  <si>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</si>
  <si>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</si>
  <si>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</si>
  <si>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</si>
  <si>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</si>
  <si>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</si>
  <si>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</si>
  <si>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</si>
  <si>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</si>
  <si>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</si>
  <si>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</si>
  <si>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</si>
  <si>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</si>
  <si>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</si>
  <si>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</si>
  <si>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</si>
  <si>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</si>
  <si>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</si>
  <si>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</si>
  <si>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</si>
  <si>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</si>
  <si>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</si>
  <si>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</si>
  <si>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</si>
  <si>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</si>
  <si>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</si>
  <si>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</si>
  <si>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</si>
  <si>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</si>
  <si>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</si>
  <si>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</si>
  <si>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</si>
  <si>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</si>
  <si>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</si>
  <si>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</si>
  <si>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</si>
  <si>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</si>
  <si>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</si>
  <si>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</si>
  <si>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</si>
  <si>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</si>
  <si>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</si>
  <si>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</si>
  <si>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</si>
  <si>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</si>
  <si>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</si>
  <si>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</si>
  <si>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</si>
  <si>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</si>
  <si>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</si>
  <si>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</si>
  <si>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</si>
  <si>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</si>
  <si>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</si>
  <si>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</si>
  <si>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</si>
  <si>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</si>
  <si>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</si>
  <si>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</si>
  <si>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</si>
  <si>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</si>
  <si>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</si>
  <si>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</si>
  <si>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</si>
  <si>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</si>
  <si>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</si>
  <si>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</si>
  <si>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</si>
  <si>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</si>
  <si>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</si>
  <si>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</si>
  <si>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</si>
  <si>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</si>
  <si>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</si>
  <si>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</si>
  <si>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</si>
  <si>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</si>
  <si>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</si>
  <si>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</si>
  <si>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</si>
  <si>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</si>
  <si>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</si>
  <si>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</si>
  <si>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</si>
  <si>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</si>
  <si>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</si>
  <si>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</si>
  <si>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</si>
  <si>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</si>
  <si>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</si>
  <si>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</si>
  <si>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</si>
  <si>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</si>
  <si>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</si>
  <si>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</si>
  <si>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</si>
  <si>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</si>
  <si>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</si>
  <si>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</si>
  <si>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</si>
  <si>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</si>
  <si>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</si>
  <si>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</si>
  <si>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</si>
  <si>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</si>
  <si>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</si>
  <si>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</si>
  <si>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</si>
  <si>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</si>
  <si>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</si>
  <si>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</si>
  <si>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</si>
  <si>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</si>
  <si>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</si>
  <si>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</si>
  <si>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</si>
  <si>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</si>
  <si>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</si>
  <si>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</si>
  <si>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</si>
  <si>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</si>
  <si>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</si>
  <si>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</si>
  <si>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</si>
  <si>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</si>
  <si>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</si>
  <si>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</si>
  <si>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</si>
  <si>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</si>
  <si>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</si>
  <si>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</si>
  <si>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</si>
  <si>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</si>
  <si>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</si>
  <si>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</si>
  <si>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</si>
  <si>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</si>
  <si>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</si>
  <si>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</si>
  <si>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</si>
  <si>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</si>
  <si>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</si>
  <si>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</si>
  <si>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</si>
  <si>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</si>
  <si>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</si>
  <si>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</si>
  <si>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</si>
  <si>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</si>
  <si>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</si>
  <si>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</si>
  <si>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</si>
  <si>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</si>
  <si>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</si>
  <si>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</si>
  <si>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</si>
  <si>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</si>
  <si>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</si>
  <si>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</si>
  <si>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</si>
  <si>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</si>
  <si>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</si>
  <si>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</si>
  <si>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</si>
  <si>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</si>
  <si>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</si>
  <si>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</si>
  <si>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</si>
  <si>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</si>
  <si>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</si>
  <si>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</si>
  <si>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</si>
  <si>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</si>
  <si>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</si>
  <si>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</si>
  <si>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</si>
  <si>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</si>
  <si>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</si>
  <si>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</si>
  <si>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</si>
  <si>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</si>
  <si>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</si>
  <si>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</si>
  <si>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</si>
  <si>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</si>
  <si>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</si>
  <si>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</si>
  <si>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</si>
  <si>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</si>
  <si>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</si>
  <si>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</si>
  <si>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</si>
  <si>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</si>
  <si>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</si>
  <si>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</si>
  <si>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</si>
  <si>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</si>
  <si>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</si>
  <si>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</si>
  <si>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</si>
  <si>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</si>
  <si>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</si>
  <si>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</si>
  <si>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</si>
  <si>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</si>
  <si>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</si>
  <si>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</si>
  <si>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</si>
  <si>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</si>
  <si>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</si>
  <si>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</si>
  <si>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</si>
  <si>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</si>
  <si>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</si>
  <si>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</si>
  <si>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</si>
  <si>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</si>
  <si>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</si>
  <si>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</si>
  <si>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</si>
  <si>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</si>
  <si>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</si>
  <si>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</si>
  <si>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</si>
  <si>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</si>
  <si>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</si>
  <si>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</si>
  <si>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</si>
  <si>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</si>
  <si>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</si>
  <si>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</si>
  <si>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</si>
  <si>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</si>
  <si>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</si>
  <si>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</si>
  <si>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</si>
  <si>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</si>
  <si>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</si>
  <si>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</si>
  <si>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</si>
  <si>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</si>
  <si>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</si>
  <si>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</si>
  <si>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</si>
  <si>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</si>
  <si>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</si>
  <si>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</si>
  <si>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</si>
  <si>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</si>
  <si>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</si>
  <si>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</si>
  <si>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</si>
  <si>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</si>
  <si>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</si>
  <si>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</si>
  <si>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</si>
  <si>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</si>
  <si>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</si>
  <si>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</si>
  <si>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</si>
  <si>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</si>
  <si>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</si>
  <si>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</si>
  <si>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</si>
  <si>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</si>
  <si>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</si>
  <si>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</si>
  <si>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</si>
  <si>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</si>
  <si>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</si>
  <si>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</si>
  <si>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</si>
  <si>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</si>
  <si>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</si>
  <si>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</si>
  <si>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</si>
  <si>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</si>
  <si>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</si>
  <si>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</si>
  <si>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</si>
  <si>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</si>
  <si>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</si>
  <si>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</si>
  <si>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</si>
  <si>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</si>
  <si>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</si>
  <si>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</si>
  <si>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</si>
  <si>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</si>
  <si>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</si>
  <si>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</si>
  <si>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</si>
  <si>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</si>
  <si>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</si>
  <si>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</si>
  <si>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</si>
  <si>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</si>
  <si>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</si>
  <si>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</si>
  <si>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</si>
  <si>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</si>
  <si>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</si>
  <si>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</si>
  <si>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</si>
  <si>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</si>
  <si>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</si>
  <si>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</si>
  <si>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</si>
  <si>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</si>
  <si>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</si>
  <si>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</si>
  <si>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</si>
  <si>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</si>
  <si>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</si>
  <si>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</si>
  <si>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</si>
  <si>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</si>
  <si>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</si>
  <si>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</si>
  <si>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</si>
  <si>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</si>
  <si>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</si>
  <si>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</si>
  <si>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</si>
  <si>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</si>
  <si>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</si>
  <si>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</si>
  <si>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</si>
  <si>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</si>
  <si>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</si>
  <si>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</si>
  <si>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</si>
  <si>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</si>
  <si>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</si>
  <si>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</si>
  <si>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</si>
  <si>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</si>
  <si>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</si>
  <si>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</si>
  <si>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</si>
  <si>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</si>
  <si>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</si>
  <si>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</si>
  <si>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</si>
  <si>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</si>
  <si>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</si>
  <si>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</si>
  <si>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</si>
  <si>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</si>
  <si>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</si>
  <si>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</si>
  <si>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</si>
  <si>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</si>
  <si>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</si>
  <si>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</si>
  <si>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</si>
  <si>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</si>
  <si>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</si>
  <si>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</si>
  <si>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</si>
  <si>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</si>
  <si>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</si>
  <si>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</si>
  <si>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</si>
  <si>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</si>
  <si>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</si>
  <si>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</si>
  <si>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</si>
  <si>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</si>
  <si>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</si>
  <si>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</si>
  <si>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</si>
  <si>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</si>
  <si>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</si>
  <si>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</si>
  <si>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</si>
  <si>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</si>
  <si>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</si>
  <si>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</si>
  <si>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</si>
  <si>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</si>
  <si>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</si>
  <si>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</si>
  <si>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</si>
  <si>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</si>
  <si>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</si>
  <si>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</si>
  <si>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</si>
  <si>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</si>
  <si>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</si>
  <si>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</si>
  <si>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</si>
  <si>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</si>
  <si>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</si>
  <si>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</si>
  <si>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</si>
  <si>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</si>
  <si>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</si>
  <si>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</si>
  <si>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</si>
  <si>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</si>
  <si>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</si>
  <si>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</si>
  <si>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</si>
  <si>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</si>
  <si>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</si>
  <si>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</si>
  <si>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</si>
  <si>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</si>
  <si>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</si>
  <si>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</si>
  <si>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</si>
  <si>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</si>
  <si>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</si>
  <si>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</si>
  <si>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</si>
  <si>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</si>
  <si>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</si>
  <si>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</si>
  <si>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</si>
  <si>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</si>
  <si>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</si>
  <si>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</si>
  <si>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</si>
  <si>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</si>
  <si>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</si>
  <si>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</si>
  <si>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</si>
  <si>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</si>
  <si>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</si>
  <si>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</si>
  <si>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</si>
  <si>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</si>
  <si>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</si>
  <si>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</si>
  <si>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</si>
  <si>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</si>
  <si>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</si>
  <si>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</si>
  <si>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</si>
  <si>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</si>
  <si>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</si>
  <si>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</si>
  <si>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</si>
  <si>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</si>
  <si>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</si>
  <si>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</si>
  <si>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</si>
  <si>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</si>
  <si>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</si>
  <si>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</si>
  <si>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</si>
  <si>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</si>
  <si>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</si>
  <si>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</si>
  <si>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</si>
  <si>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</si>
  <si>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</si>
  <si>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</si>
  <si>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</si>
  <si>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</si>
  <si>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</si>
  <si>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</si>
  <si>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</si>
  <si>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</si>
  <si>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</si>
  <si>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</si>
  <si>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</si>
  <si>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</si>
  <si>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</si>
  <si>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</si>
  <si>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</si>
  <si>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</si>
  <si>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</si>
  <si>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</si>
  <si>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</si>
  <si>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</si>
  <si>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</si>
  <si>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</si>
  <si>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</si>
  <si>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</si>
  <si>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</si>
  <si>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</si>
  <si>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</si>
  <si>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</si>
  <si>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</si>
  <si>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</si>
  <si>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</si>
  <si>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</si>
  <si>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</si>
  <si>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</si>
  <si>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</si>
  <si>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</si>
  <si>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</si>
  <si>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</si>
  <si>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</si>
  <si>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</si>
  <si>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</si>
  <si>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</si>
  <si>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</si>
  <si>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</si>
  <si>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</si>
  <si>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</si>
  <si>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</si>
  <si>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</si>
  <si>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</si>
  <si>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</si>
  <si>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</si>
  <si>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</si>
  <si>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</si>
  <si>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</si>
  <si>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</si>
  <si>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</si>
  <si>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</si>
  <si>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</si>
  <si>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</si>
  <si>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</si>
  <si>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</si>
  <si>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</si>
  <si>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</si>
  <si>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</si>
  <si>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</si>
  <si>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</si>
  <si>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</si>
  <si>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</si>
  <si>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</si>
  <si>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</si>
  <si>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</si>
  <si>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</si>
  <si>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</si>
  <si>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</si>
  <si>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</si>
  <si>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</si>
  <si>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</si>
  <si>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</si>
  <si>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</si>
  <si>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</si>
  <si>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</si>
  <si>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</si>
  <si>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</si>
  <si>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</si>
  <si>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</si>
  <si>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</si>
  <si>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</si>
  <si>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</si>
  <si>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</si>
  <si>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</si>
  <si>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</si>
  <si>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</si>
  <si>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</si>
  <si>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</si>
  <si>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</si>
  <si>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</si>
  <si>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</si>
  <si>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</si>
  <si>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</si>
  <si>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</si>
  <si>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</si>
  <si>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</si>
  <si>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</si>
  <si>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</si>
  <si>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</si>
  <si>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</si>
  <si>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</si>
  <si>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</si>
  <si>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</si>
  <si>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</si>
  <si>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</si>
  <si>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</si>
  <si>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</si>
  <si>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</si>
  <si>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</si>
  <si>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</si>
  <si>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</si>
  <si>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</si>
  <si>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</si>
  <si>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</si>
  <si>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</si>
  <si>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</si>
  <si>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</si>
  <si>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</si>
  <si>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</si>
  <si>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</si>
  <si>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</si>
  <si>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</si>
  <si>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</si>
  <si>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</si>
  <si>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</si>
  <si>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</si>
  <si>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</si>
  <si>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</si>
  <si>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</si>
  <si>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</si>
  <si>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</si>
  <si>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</si>
  <si>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</si>
  <si>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</si>
  <si>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</si>
  <si>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</si>
  <si>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</si>
  <si>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</si>
  <si>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</si>
  <si>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</si>
  <si>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</si>
  <si>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</si>
  <si>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</si>
  <si>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</si>
  <si>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</si>
  <si>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</si>
  <si>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</si>
  <si>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</si>
  <si>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</si>
  <si>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</si>
  <si>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</si>
  <si>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</si>
  <si>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</si>
  <si>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</si>
  <si>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</si>
  <si>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</si>
  <si>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</si>
  <si>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</si>
  <si>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</si>
  <si>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</si>
  <si>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</si>
  <si>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</si>
  <si>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</si>
  <si>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</si>
  <si>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</si>
  <si>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</si>
  <si>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</si>
  <si>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</si>
  <si>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</si>
  <si>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</si>
  <si>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</si>
  <si>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</si>
  <si>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</si>
  <si>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</si>
  <si>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</si>
  <si>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</si>
  <si>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</si>
  <si>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</si>
  <si>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</si>
  <si>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</si>
  <si>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</si>
  <si>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</si>
  <si>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</si>
  <si>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</si>
  <si>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</si>
  <si>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</si>
  <si>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</si>
  <si>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</si>
  <si>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</si>
  <si>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</si>
  <si>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</si>
  <si>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</si>
  <si>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</si>
  <si>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</si>
  <si>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</si>
  <si>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</si>
  <si>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</si>
  <si>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</si>
  <si>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</si>
  <si>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</si>
  <si>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</si>
  <si>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</si>
  <si>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</si>
  <si>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</si>
  <si>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</si>
  <si>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</si>
  <si>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</si>
  <si>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</si>
  <si>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</si>
  <si>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</si>
  <si>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</si>
  <si>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</si>
  <si>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</si>
  <si>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</si>
  <si>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</si>
  <si>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</si>
  <si>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</si>
  <si>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</si>
  <si>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</si>
  <si>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</si>
  <si>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</si>
  <si>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</si>
  <si>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</si>
  <si>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</si>
  <si>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</si>
  <si>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</si>
  <si>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</si>
  <si>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</si>
  <si>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</si>
  <si>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</si>
  <si>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</si>
  <si>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</si>
  <si>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</si>
  <si>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</si>
  <si>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</si>
  <si>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</si>
  <si>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</si>
  <si>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</si>
  <si>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</si>
  <si>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</si>
  <si>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</si>
  <si>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</si>
  <si>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</si>
  <si>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</si>
  <si>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</si>
  <si>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</si>
  <si>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</si>
  <si>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</si>
  <si>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</si>
  <si>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</si>
  <si>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</si>
  <si>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</si>
  <si>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</si>
  <si>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</si>
  <si>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</si>
  <si>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</si>
  <si>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</si>
  <si>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</si>
  <si>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</si>
  <si>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</si>
  <si>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</si>
  <si>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</si>
  <si>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</si>
  <si>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</si>
  <si>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</si>
  <si>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</si>
  <si>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</si>
  <si>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</si>
  <si>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</si>
  <si>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</si>
  <si>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</si>
  <si>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</si>
  <si>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</si>
  <si>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</si>
  <si>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</si>
  <si>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</si>
  <si>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</si>
  <si>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</si>
  <si>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</si>
  <si>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</si>
  <si>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</si>
  <si>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</si>
  <si>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</si>
  <si>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</si>
  <si>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</si>
  <si>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</si>
  <si>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</si>
  <si>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</si>
  <si>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</si>
  <si>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</si>
  <si>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</si>
  <si>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</si>
  <si>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</si>
  <si>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</si>
  <si>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</si>
  <si>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</si>
  <si>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</si>
  <si>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</si>
  <si>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</si>
  <si>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</si>
  <si>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</si>
  <si>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</si>
  <si>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</si>
  <si>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</si>
  <si>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</si>
  <si>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</si>
  <si>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</si>
  <si>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</si>
  <si>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</si>
  <si>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</si>
  <si>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</si>
  <si>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</si>
  <si>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</si>
  <si>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</si>
  <si>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</si>
  <si>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</si>
  <si>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</si>
  <si>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</si>
  <si>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</si>
  <si>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</si>
  <si>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</si>
  <si>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</si>
  <si>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</si>
  <si>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</si>
  <si>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</si>
  <si>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</si>
  <si>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</si>
  <si>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</si>
  <si>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</si>
  <si>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</si>
  <si>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</si>
  <si>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</si>
  <si>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</si>
  <si>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</si>
  <si>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</si>
  <si>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</si>
  <si>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</si>
  <si>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</si>
  <si>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</si>
  <si>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</si>
  <si>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</si>
  <si>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</si>
  <si>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</si>
  <si>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</si>
  <si>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</si>
  <si>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</si>
  <si>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</si>
  <si>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</si>
  <si>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</si>
  <si>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</si>
  <si>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</si>
  <si>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</si>
  <si>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</si>
  <si>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</si>
  <si>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</si>
  <si>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</si>
  <si>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</si>
  <si>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</si>
  <si>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</si>
  <si>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</si>
  <si>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</si>
  <si>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</si>
  <si>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</si>
  <si>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</si>
  <si>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</si>
  <si>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</si>
  <si>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</si>
  <si>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</si>
  <si>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</si>
  <si>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</si>
  <si>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</si>
  <si>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</si>
  <si>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</si>
  <si>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</si>
  <si>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</si>
  <si>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</si>
  <si>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</si>
  <si>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</si>
  <si>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</si>
  <si>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</si>
  <si>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</si>
  <si>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</si>
  <si>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</si>
  <si>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</si>
  <si>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</si>
  <si>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</si>
  <si>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</si>
  <si>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</si>
  <si>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</si>
  <si>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</si>
  <si>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</si>
  <si>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</si>
  <si>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</si>
  <si>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</si>
  <si>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</si>
  <si>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</si>
  <si>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</si>
  <si>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</si>
  <si>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</si>
  <si>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</si>
  <si>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</si>
  <si>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</si>
  <si>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</si>
  <si>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</si>
  <si>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</si>
  <si>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</si>
  <si>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</si>
  <si>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</si>
  <si>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</si>
  <si>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</si>
  <si>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</si>
  <si>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</si>
  <si>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</si>
  <si>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</si>
  <si>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</si>
  <si>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</si>
  <si>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</si>
  <si>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</si>
  <si>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</si>
  <si>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</si>
  <si>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</si>
  <si>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</si>
  <si>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</si>
  <si>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</si>
  <si>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</si>
  <si>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</si>
  <si>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</si>
  <si>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</si>
  <si>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</si>
  <si>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</si>
  <si>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</si>
  <si>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</si>
  <si>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</si>
  <si>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</si>
  <si>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</si>
  <si>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</si>
  <si>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</si>
  <si>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</si>
  <si>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</si>
  <si>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</si>
  <si>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</si>
  <si>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</si>
  <si>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</si>
  <si>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</si>
  <si>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</si>
  <si>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</si>
  <si>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</si>
  <si>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</si>
  <si>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</si>
  <si>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</si>
  <si>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</si>
  <si>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</si>
  <si>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</si>
  <si>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</si>
  <si>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</si>
  <si>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</si>
  <si>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</si>
  <si>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</si>
  <si>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</si>
  <si>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</si>
  <si>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</si>
  <si>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</si>
  <si>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</si>
  <si>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</si>
  <si>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</si>
  <si>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</si>
  <si>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</si>
  <si>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</si>
  <si>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</si>
  <si>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</si>
  <si>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</si>
  <si>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</si>
  <si>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</si>
  <si>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</si>
  <si>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</si>
  <si>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</si>
  <si>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</si>
  <si>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</si>
  <si>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</si>
  <si>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</si>
  <si>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</si>
  <si>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</si>
  <si>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</si>
  <si>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</si>
  <si>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</si>
  <si>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</si>
  <si>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</si>
  <si>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</si>
  <si>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</si>
  <si>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</si>
  <si>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</si>
  <si>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</si>
  <si>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</si>
  <si>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</si>
  <si>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</si>
  <si>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</si>
  <si>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</si>
  <si>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</si>
  <si>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</si>
  <si>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</si>
  <si>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</si>
  <si>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</si>
  <si>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</si>
  <si>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</si>
  <si>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</si>
  <si>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</si>
  <si>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</si>
  <si>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</si>
  <si>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</si>
  <si>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</si>
  <si>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</si>
  <si>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</si>
  <si>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</si>
  <si>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</si>
  <si>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</si>
  <si>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</si>
  <si>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</si>
  <si>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</si>
  <si>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</si>
  <si>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</si>
  <si>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</si>
  <si>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</si>
  <si>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</si>
  <si>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</si>
  <si>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</si>
  <si>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</si>
  <si>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</si>
  <si>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</si>
  <si>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</si>
  <si>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</si>
  <si>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</si>
  <si>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</si>
  <si>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</si>
  <si>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</si>
  <si>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</si>
  <si>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</si>
  <si>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</si>
  <si>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</si>
  <si>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</si>
  <si>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</si>
  <si>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</si>
  <si>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</si>
  <si>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</si>
  <si>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</si>
  <si>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</si>
  <si>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</si>
  <si>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</si>
  <si>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</si>
  <si>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</si>
  <si>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</si>
  <si>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</si>
  <si>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</si>
  <si>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</si>
  <si>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</si>
  <si>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</si>
  <si>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</si>
  <si>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</si>
  <si>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</si>
  <si>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</si>
  <si>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</si>
  <si>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</si>
  <si>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</si>
  <si>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</si>
  <si>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</si>
  <si>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</si>
  <si>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</si>
  <si>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</si>
  <si>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</si>
  <si>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</si>
  <si>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</si>
  <si>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</si>
  <si>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</si>
  <si>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</si>
  <si>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</si>
  <si>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</si>
  <si>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</si>
  <si>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</si>
  <si>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</si>
  <si>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</si>
  <si>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</si>
  <si>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</si>
  <si>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</si>
  <si>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</si>
  <si>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</si>
  <si>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</si>
  <si>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</si>
  <si>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</si>
  <si>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</si>
  <si>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</si>
  <si>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</si>
  <si>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</si>
  <si>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</si>
  <si>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</si>
  <si>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</si>
  <si>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</si>
  <si>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</si>
  <si>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</si>
  <si>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</si>
  <si>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</si>
  <si>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</si>
  <si>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</si>
  <si>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</si>
  <si>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</si>
  <si>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</si>
  <si>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</si>
  <si>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</si>
  <si>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</si>
  <si>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</si>
  <si>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</si>
  <si>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</si>
  <si>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</si>
  <si>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</si>
  <si>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</si>
  <si>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</si>
  <si>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</si>
  <si>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</si>
  <si>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</si>
  <si>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</si>
  <si>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</si>
  <si>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</si>
  <si>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</si>
  <si>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</si>
  <si>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</si>
  <si>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</si>
  <si>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</si>
  <si>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</si>
  <si>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</si>
  <si>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</si>
  <si>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</si>
  <si>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</si>
  <si>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</si>
  <si>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</si>
  <si>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</si>
  <si>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</si>
  <si>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</si>
  <si>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</si>
  <si>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</si>
  <si>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</si>
  <si>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</si>
  <si>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</si>
  <si>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</si>
  <si>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</si>
  <si>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</si>
  <si>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</si>
  <si>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</si>
  <si>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</si>
  <si>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</si>
  <si>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</si>
  <si>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</si>
  <si>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</si>
  <si>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</si>
  <si>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</si>
  <si>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</si>
  <si>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</si>
  <si>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</si>
  <si>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</si>
  <si>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</si>
  <si>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</si>
  <si>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</si>
  <si>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</si>
  <si>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</si>
  <si>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</si>
  <si>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</si>
  <si>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</si>
  <si>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</si>
  <si>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</si>
  <si>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</si>
  <si>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</si>
  <si>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</si>
  <si>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</si>
  <si>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</si>
  <si>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</si>
  <si>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</si>
  <si>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</si>
  <si>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</si>
  <si>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</si>
  <si>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</si>
  <si>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</si>
  <si>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</si>
  <si>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</si>
  <si>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</si>
  <si>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</si>
  <si>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</si>
  <si>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</si>
  <si>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</si>
  <si>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</si>
  <si>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</si>
  <si>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</si>
  <si>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</si>
  <si>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</si>
  <si>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</si>
  <si>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</si>
  <si>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</si>
  <si>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</si>
  <si>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</si>
  <si>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</si>
  <si>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</si>
  <si>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</si>
  <si>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</si>
  <si>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</si>
  <si>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</si>
  <si>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</si>
  <si>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</si>
  <si>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</si>
  <si>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</si>
  <si>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</si>
  <si>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</si>
  <si>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</si>
  <si>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</si>
  <si>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</si>
  <si>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</si>
  <si>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</si>
  <si>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</si>
  <si>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</si>
  <si>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</si>
  <si>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</si>
  <si>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</si>
  <si>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</si>
  <si>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</si>
  <si>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</si>
  <si>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</si>
  <si>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</si>
  <si>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</si>
  <si>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</si>
  <si>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</si>
  <si>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</si>
  <si>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</si>
  <si>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</si>
  <si>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</si>
  <si>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</si>
  <si>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</si>
  <si>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</si>
  <si>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</si>
  <si>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</si>
  <si>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</si>
  <si>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</si>
  <si>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</si>
  <si>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</si>
  <si>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</si>
  <si>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</si>
  <si>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</si>
  <si>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</si>
  <si>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</si>
  <si>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</si>
  <si>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</si>
  <si>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</si>
  <si>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</si>
  <si>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</si>
  <si>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</si>
  <si>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</si>
  <si>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</si>
  <si>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</si>
  <si>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</si>
  <si>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</si>
  <si>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</si>
  <si>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</si>
  <si>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</si>
  <si>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</si>
  <si>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</si>
  <si>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</si>
  <si>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</si>
  <si>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</si>
  <si>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</si>
  <si>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</si>
  <si>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</si>
  <si>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</si>
  <si>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</si>
  <si>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</si>
  <si>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</si>
  <si>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</si>
  <si>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</si>
  <si>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</si>
  <si>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</si>
  <si>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</si>
  <si>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</si>
  <si>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</si>
  <si>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</si>
  <si>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</si>
  <si>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</si>
  <si>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</si>
  <si>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</si>
  <si>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</si>
  <si>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</si>
  <si>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</si>
  <si>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</si>
  <si>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</si>
  <si>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</si>
  <si>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</si>
  <si>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</si>
  <si>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</si>
  <si>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</si>
  <si>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</si>
  <si>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</si>
  <si>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</si>
  <si>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</si>
  <si>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</si>
  <si>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</si>
  <si>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</si>
  <si>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</si>
  <si>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</si>
  <si>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</si>
  <si>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</si>
  <si>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</si>
  <si>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</si>
  <si>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</si>
  <si>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</si>
  <si>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</si>
  <si>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</si>
  <si>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</si>
  <si>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</si>
  <si>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</si>
  <si>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</si>
  <si>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</si>
  <si>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</si>
  <si>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</si>
  <si>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</si>
  <si>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</si>
  <si>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</si>
  <si>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</si>
  <si>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</si>
  <si>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</si>
  <si>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</si>
  <si>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</si>
  <si>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</si>
  <si>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</si>
  <si>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</si>
  <si>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</si>
  <si>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</si>
  <si>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</si>
  <si>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</si>
  <si>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</si>
  <si>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</si>
  <si>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</si>
  <si>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</si>
  <si>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</si>
  <si>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</si>
  <si>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</si>
  <si>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</si>
  <si>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</si>
  <si>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</si>
  <si>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</si>
  <si>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</si>
  <si>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</si>
  <si>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</si>
  <si>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</si>
  <si>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</si>
  <si>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</si>
  <si>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</si>
  <si>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</si>
  <si>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</si>
  <si>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</si>
  <si>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</si>
  <si>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</si>
  <si>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</si>
  <si>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</si>
  <si>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</si>
  <si>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</si>
  <si>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</si>
  <si>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</si>
  <si>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</si>
  <si>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</si>
  <si>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</si>
  <si>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</si>
  <si>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</si>
  <si>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</si>
  <si>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</si>
  <si>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</si>
  <si>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</si>
  <si>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</si>
  <si>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</si>
  <si>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</si>
  <si>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</si>
  <si>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</si>
  <si>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</si>
  <si>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</si>
  <si>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</si>
  <si>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</si>
  <si>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</si>
  <si>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</si>
  <si>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</si>
  <si>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</si>
  <si>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</si>
  <si>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</si>
  <si>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</si>
  <si>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</si>
  <si>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</si>
  <si>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</si>
  <si>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</si>
  <si>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</si>
  <si>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</si>
  <si>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</si>
  <si>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</si>
  <si>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</si>
  <si>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</si>
  <si>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</si>
  <si>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</si>
  <si>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</si>
  <si>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</si>
  <si>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</si>
  <si>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</si>
  <si>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</si>
  <si>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</si>
  <si>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</si>
  <si>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</si>
  <si>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</si>
  <si>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</si>
  <si>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</si>
  <si>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</si>
  <si>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</si>
  <si>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</si>
  <si>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</si>
  <si>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</si>
  <si>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</si>
  <si>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</si>
  <si>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</si>
  <si>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</si>
  <si>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</si>
  <si>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</si>
  <si>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</si>
  <si>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</si>
  <si>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</si>
  <si>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</si>
  <si>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</si>
  <si>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</si>
  <si>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</si>
  <si>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</si>
  <si>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</si>
  <si>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</si>
  <si>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</si>
  <si>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</si>
  <si>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</si>
  <si>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</si>
  <si>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</si>
  <si>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</si>
  <si>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</si>
  <si>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</si>
  <si>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</si>
  <si>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</si>
  <si>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</si>
  <si>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</si>
  <si>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</si>
  <si>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</si>
  <si>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</si>
  <si>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</si>
  <si>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</si>
  <si>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</si>
  <si>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</si>
  <si>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</si>
  <si>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</si>
  <si>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</si>
  <si>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</si>
  <si>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</si>
  <si>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</si>
  <si>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</si>
  <si>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</si>
  <si>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</si>
  <si>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</si>
  <si>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</si>
  <si>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</si>
  <si>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</si>
  <si>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</si>
  <si>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</si>
  <si>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</si>
  <si>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</si>
  <si>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</si>
  <si>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</si>
  <si>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</si>
  <si>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</si>
  <si>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</si>
  <si>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</si>
  <si>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</si>
  <si>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</si>
  <si>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</si>
  <si>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</si>
  <si>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</si>
  <si>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</si>
  <si>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</si>
  <si>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</si>
  <si>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</si>
  <si>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</si>
  <si>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</si>
  <si>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</si>
  <si>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</si>
  <si>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</si>
  <si>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</si>
  <si>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</si>
  <si>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</si>
  <si>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</si>
  <si>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</si>
  <si>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</si>
  <si>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</si>
  <si>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</si>
  <si>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</si>
  <si>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</si>
  <si>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</si>
  <si>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</si>
  <si>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</si>
  <si>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</si>
  <si>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</si>
  <si>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</si>
  <si>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</si>
  <si>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</si>
  <si>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</si>
  <si>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</si>
  <si>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</si>
  <si>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</si>
  <si>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</si>
  <si>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</si>
  <si>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</si>
  <si>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</si>
  <si>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</si>
  <si>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</si>
  <si>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</si>
  <si>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</si>
  <si>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</si>
  <si>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</si>
  <si>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</si>
  <si>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</si>
  <si>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</si>
  <si>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</si>
  <si>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</si>
  <si>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</si>
  <si>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</si>
  <si>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</si>
  <si>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</si>
  <si>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</si>
  <si>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</si>
  <si>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</si>
  <si>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</si>
  <si>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</si>
  <si>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</si>
  <si>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</si>
  <si>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</si>
  <si>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</si>
  <si>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</si>
  <si>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</si>
  <si>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</si>
  <si>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</si>
  <si>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</si>
  <si>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</si>
  <si>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</si>
  <si>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</si>
  <si>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</si>
  <si>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</si>
  <si>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</si>
  <si>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</si>
  <si>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</si>
  <si>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</si>
  <si>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</si>
  <si>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</si>
  <si>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</si>
  <si>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</si>
  <si>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</si>
  <si>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</si>
  <si>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</si>
  <si>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</si>
  <si>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</si>
  <si>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</si>
  <si>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</si>
  <si>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</si>
  <si>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</si>
  <si>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</si>
  <si>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</si>
  <si>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</si>
  <si>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</si>
  <si>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</si>
  <si>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</si>
  <si>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</si>
  <si>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</si>
  <si>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</si>
  <si>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</si>
  <si>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</si>
  <si>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</si>
  <si>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</si>
  <si>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</si>
  <si>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</si>
  <si>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</si>
  <si>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</si>
  <si>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</si>
  <si>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</si>
  <si>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</si>
  <si>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</si>
  <si>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</si>
  <si>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</si>
  <si>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</si>
  <si>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</si>
  <si>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</si>
  <si>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</si>
  <si>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</si>
  <si>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</si>
  <si>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</si>
  <si>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</si>
  <si>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</si>
  <si>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</si>
  <si>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</si>
  <si>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</si>
  <si>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</si>
  <si>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</si>
  <si>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</si>
  <si>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</si>
  <si>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</si>
  <si>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</si>
  <si>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</si>
  <si>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</si>
  <si>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</si>
  <si>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</si>
  <si>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</si>
  <si>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</si>
  <si>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</si>
  <si>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</si>
  <si>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</si>
  <si>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</si>
  <si>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</si>
  <si>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</si>
  <si>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</si>
  <si>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</si>
  <si>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</si>
  <si>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</si>
  <si>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</si>
  <si>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</si>
  <si>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</si>
  <si>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</si>
  <si>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</si>
  <si>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</si>
  <si>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</si>
  <si>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</si>
  <si>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</si>
  <si>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</si>
  <si>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</si>
  <si>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</si>
  <si>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</si>
  <si>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</si>
  <si>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</si>
  <si>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</si>
  <si>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</si>
  <si>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</si>
  <si>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</si>
  <si>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</si>
  <si>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</si>
  <si>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</si>
  <si>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</si>
  <si>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</si>
  <si>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</si>
  <si>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</si>
  <si>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</si>
  <si>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</si>
  <si>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</si>
  <si>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</si>
  <si>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</si>
  <si>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</si>
  <si>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</si>
  <si>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</si>
  <si>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</si>
  <si>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</si>
  <si>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</si>
  <si>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</si>
  <si>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</si>
  <si>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</si>
  <si>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</si>
  <si>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</si>
  <si>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</si>
  <si>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</si>
  <si>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</si>
  <si>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</si>
  <si>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</si>
  <si>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</si>
  <si>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</si>
  <si>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</si>
  <si>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</si>
  <si>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</si>
  <si>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</si>
  <si>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</si>
  <si>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</si>
  <si>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</si>
  <si>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</si>
  <si>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</si>
  <si>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</si>
  <si>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</si>
  <si>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</si>
  <si>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</si>
  <si>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</si>
  <si>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</si>
  <si>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</si>
  <si>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</si>
  <si>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</si>
  <si>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</si>
  <si>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</si>
  <si>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</si>
  <si>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</si>
  <si>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</si>
  <si>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</si>
  <si>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</si>
  <si>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</si>
  <si>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</si>
  <si>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</si>
  <si>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</si>
  <si>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</si>
  <si>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</si>
  <si>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</si>
  <si>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</si>
  <si>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</si>
  <si>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</si>
  <si>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</si>
  <si>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</si>
  <si>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</si>
  <si>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</si>
  <si>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</si>
  <si>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</si>
  <si>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</si>
  <si>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</si>
  <si>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</si>
  <si>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</si>
  <si>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</si>
  <si>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</si>
  <si>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</si>
  <si>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</si>
  <si>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</si>
  <si>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</si>
  <si>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</si>
  <si>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</si>
  <si>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</si>
  <si>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</si>
  <si>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</si>
  <si>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</si>
  <si>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</si>
  <si>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</si>
  <si>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</si>
  <si>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</si>
  <si>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</si>
  <si>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</si>
  <si>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</si>
  <si>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</si>
  <si>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</si>
  <si>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</si>
  <si>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</si>
  <si>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</si>
  <si>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</si>
  <si>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</si>
  <si>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</si>
  <si>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</si>
  <si>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</si>
  <si>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</si>
  <si>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</si>
  <si>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</si>
  <si>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</si>
  <si>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</si>
  <si>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</si>
  <si>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</si>
  <si>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</si>
  <si>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</si>
  <si>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</si>
  <si>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</si>
  <si>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</si>
  <si>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</si>
  <si>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</si>
  <si>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</si>
  <si>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</si>
  <si>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</si>
  <si>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</si>
  <si>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</si>
  <si>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</si>
  <si>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</si>
  <si>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</si>
  <si>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</si>
  <si>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</si>
  <si>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</si>
  <si>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</si>
  <si>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</si>
  <si>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</si>
  <si>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</si>
  <si>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</si>
  <si>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</si>
  <si>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</si>
  <si>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</si>
  <si>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</si>
  <si>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</si>
  <si>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</si>
  <si>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</si>
  <si>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</si>
  <si>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</si>
  <si>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</si>
  <si>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</si>
  <si>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</si>
  <si>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</si>
  <si>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</si>
  <si>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</si>
  <si>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</si>
  <si>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</si>
  <si>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</si>
  <si>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</si>
  <si>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</si>
  <si>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</si>
  <si>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</si>
  <si>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</si>
  <si>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</si>
  <si>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</si>
  <si>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</si>
  <si>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</si>
  <si>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</si>
  <si>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</si>
  <si>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</si>
  <si>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</si>
  <si>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</si>
  <si>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</si>
  <si>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</si>
  <si>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</si>
  <si>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</si>
  <si>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</si>
  <si>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</si>
  <si>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</si>
  <si>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</si>
  <si>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</si>
  <si>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</si>
  <si>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</si>
  <si>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</si>
  <si>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</si>
  <si>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</si>
  <si>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</si>
  <si>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</si>
  <si>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</si>
  <si>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</si>
  <si>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</si>
  <si>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</si>
  <si>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</si>
  <si>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</si>
  <si>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</si>
  <si>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</si>
  <si>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</si>
  <si>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</si>
  <si>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</si>
  <si>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</si>
  <si>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</si>
  <si>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</si>
  <si>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</si>
  <si>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</si>
  <si>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</si>
  <si>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</si>
  <si>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</si>
  <si>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</si>
  <si>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</si>
  <si>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</si>
  <si>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</si>
  <si>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</si>
  <si>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</si>
  <si>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</si>
  <si>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</si>
  <si>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</si>
  <si>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</si>
  <si>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</si>
  <si>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</si>
  <si>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</si>
  <si>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</si>
  <si>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</si>
  <si>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</si>
  <si>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</si>
  <si>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</si>
  <si>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</si>
  <si>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</si>
  <si>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</si>
  <si>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</si>
  <si>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</si>
  <si>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</si>
  <si>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</si>
  <si>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</si>
  <si>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</si>
  <si>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</si>
  <si>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</si>
  <si>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</si>
  <si>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</si>
  <si>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</si>
  <si>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</si>
  <si>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</si>
  <si>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</si>
  <si>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</si>
  <si>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</si>
  <si>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</si>
  <si>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</si>
  <si>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</si>
  <si>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</si>
  <si>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</si>
  <si>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</si>
  <si>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</si>
  <si>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</si>
  <si>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</si>
  <si>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</si>
  <si>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</si>
  <si>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</si>
  <si>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</si>
  <si>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</si>
  <si>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</si>
  <si>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</si>
  <si>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</si>
  <si>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</si>
  <si>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</si>
  <si>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</si>
  <si>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</si>
  <si>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</si>
  <si>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</si>
  <si>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</si>
  <si>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</si>
  <si>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</si>
  <si>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</si>
  <si>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</si>
  <si>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</si>
  <si>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</si>
  <si>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</si>
  <si>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</si>
  <si>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</si>
  <si>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</si>
  <si>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</si>
  <si>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</si>
  <si>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</si>
  <si>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</si>
  <si>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</si>
  <si>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</si>
  <si>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</si>
  <si>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</si>
  <si>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</si>
  <si>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</si>
  <si>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</si>
  <si>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</si>
  <si>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</si>
  <si>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</si>
  <si>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</si>
  <si>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</si>
  <si>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</si>
  <si>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</si>
  <si>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</si>
  <si>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</si>
  <si>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</si>
  <si>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</si>
  <si>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</si>
  <si>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</si>
  <si>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</si>
  <si>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</si>
  <si>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</si>
  <si>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</si>
  <si>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</si>
  <si>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</si>
  <si>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</si>
  <si>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</si>
  <si>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</si>
  <si>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</si>
  <si>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</si>
  <si>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</si>
  <si>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</si>
  <si>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</si>
  <si>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</si>
  <si>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</si>
  <si>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</si>
  <si>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</si>
  <si>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</si>
  <si>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</si>
  <si>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</si>
  <si>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</si>
  <si>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</si>
  <si>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</si>
  <si>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</si>
  <si>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</si>
  <si>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</si>
  <si>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</si>
  <si>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</si>
  <si>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</si>
  <si>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</si>
  <si>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</si>
  <si>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</si>
  <si>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</si>
  <si>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</si>
  <si>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</si>
  <si>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</si>
  <si>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</si>
  <si>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</si>
  <si>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</si>
  <si>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</si>
  <si>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</si>
  <si>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</si>
  <si>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</si>
  <si>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</si>
  <si>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</si>
  <si>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</si>
  <si>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</si>
  <si>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</si>
  <si>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</si>
  <si>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</si>
  <si>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</si>
  <si>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</si>
  <si>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</si>
  <si>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</si>
  <si>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</si>
  <si>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</si>
  <si>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</si>
  <si>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</si>
  <si>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</si>
  <si>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</si>
  <si>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</si>
  <si>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</si>
  <si>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</si>
  <si>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</si>
  <si>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</si>
  <si>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</si>
  <si>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</si>
  <si>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</si>
  <si>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</si>
  <si>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</si>
  <si>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</si>
  <si>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</si>
  <si>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</si>
  <si>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</si>
  <si>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</si>
  <si>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</si>
  <si>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</si>
  <si>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</si>
  <si>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</si>
  <si>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</si>
  <si>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</si>
  <si>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</si>
  <si>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</si>
  <si>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</si>
  <si>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</si>
  <si>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</si>
  <si>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</si>
  <si>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</si>
  <si>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</si>
  <si>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</si>
  <si>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</si>
  <si>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</si>
  <si>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</si>
  <si>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</si>
  <si>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</si>
  <si>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</si>
  <si>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</si>
  <si>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</si>
  <si>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</si>
  <si>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</si>
  <si>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</si>
  <si>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</si>
  <si>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</si>
  <si>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</si>
  <si>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</si>
  <si>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</si>
  <si>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</si>
  <si>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</si>
  <si>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</si>
  <si>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</si>
  <si>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</si>
  <si>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</si>
  <si>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</si>
  <si>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</si>
  <si>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</si>
  <si>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</si>
  <si>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</si>
  <si>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</si>
  <si>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</si>
  <si>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</si>
  <si>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</si>
  <si>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</si>
  <si>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</si>
  <si>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</si>
  <si>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</si>
  <si>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</si>
  <si>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</si>
  <si>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</si>
  <si>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</si>
  <si>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</si>
  <si>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</si>
  <si>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</si>
  <si>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</si>
  <si>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</si>
  <si>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</si>
  <si>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</si>
  <si>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</si>
  <si>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</si>
  <si>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</si>
  <si>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</si>
  <si>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</si>
  <si>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</si>
  <si>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</si>
  <si>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</si>
  <si>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</si>
  <si>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</si>
  <si>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</si>
  <si>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</si>
  <si>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</si>
  <si>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</si>
  <si>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</si>
  <si>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</si>
  <si>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</si>
  <si>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</si>
  <si>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</si>
  <si>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</si>
  <si>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</si>
  <si>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</si>
  <si>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</si>
  <si>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</si>
  <si>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</si>
  <si>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</si>
  <si>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</si>
  <si>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</si>
  <si>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</si>
  <si>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</si>
  <si>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</si>
  <si>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</si>
  <si>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</si>
  <si>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</si>
  <si>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</si>
  <si>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</si>
  <si>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</si>
  <si>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</si>
  <si>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</si>
  <si>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</si>
  <si>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</si>
  <si>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</si>
  <si>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</si>
  <si>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</si>
  <si>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</si>
  <si>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</si>
  <si>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</si>
  <si>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</si>
  <si>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</si>
  <si>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</si>
  <si>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</si>
  <si>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</si>
  <si>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</si>
  <si>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</si>
  <si>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</si>
  <si>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</si>
  <si>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</si>
  <si>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</si>
  <si>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</si>
  <si>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</si>
  <si>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</si>
  <si>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</si>
  <si>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</si>
  <si>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</si>
  <si>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</si>
  <si>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</si>
  <si>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</si>
  <si>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</si>
  <si>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</si>
  <si>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</si>
  <si>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</si>
  <si>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</si>
  <si>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</si>
  <si>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</si>
  <si>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</si>
  <si>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</si>
  <si>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</si>
  <si>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</si>
  <si>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</si>
  <si>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</si>
  <si>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</si>
  <si>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</si>
  <si>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</si>
  <si>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</si>
  <si>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</si>
  <si>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</si>
  <si>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</si>
  <si>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</si>
  <si>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</si>
  <si>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</si>
  <si>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</si>
  <si>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</si>
  <si>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</si>
  <si>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</si>
  <si>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</si>
  <si>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</si>
  <si>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</si>
  <si>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</si>
  <si>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</si>
  <si>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</si>
  <si>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</si>
  <si>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</si>
  <si>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</si>
  <si>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</si>
  <si>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</si>
  <si>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</si>
  <si>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</si>
  <si>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</si>
  <si>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</si>
  <si>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</si>
  <si>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</si>
  <si>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</si>
  <si>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</si>
  <si>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</si>
  <si>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</si>
  <si>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</si>
  <si>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</si>
  <si>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</si>
  <si>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</si>
  <si>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</si>
  <si>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</si>
  <si>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</si>
  <si>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</si>
  <si>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</si>
  <si>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</si>
  <si>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</si>
  <si>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</si>
  <si>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</si>
  <si>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</si>
  <si>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</si>
  <si>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</si>
  <si>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</si>
  <si>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</si>
  <si>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</si>
  <si>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</si>
  <si>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</si>
  <si>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</si>
  <si>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</si>
  <si>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</si>
  <si>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</si>
  <si>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</si>
  <si>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</si>
  <si>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</si>
  <si>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</si>
  <si>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</si>
  <si>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</si>
  <si>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</si>
  <si>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</si>
  <si>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</si>
  <si>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</si>
  <si>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</si>
  <si>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</si>
  <si>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</si>
  <si>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</si>
  <si>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</si>
  <si>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</si>
  <si>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</si>
  <si>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</si>
  <si>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</si>
  <si>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</si>
  <si>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</si>
  <si>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</si>
  <si>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</si>
  <si>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</si>
  <si>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</si>
  <si>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</si>
  <si>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</si>
  <si>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</si>
  <si>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</si>
  <si>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</si>
  <si>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</si>
  <si>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</si>
  <si>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</si>
  <si>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</si>
  <si>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</si>
  <si>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</si>
  <si>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</si>
  <si>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</si>
  <si>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</si>
  <si>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</si>
  <si>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</si>
  <si>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</si>
  <si>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</si>
  <si>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</si>
  <si>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</si>
  <si>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</si>
  <si>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</si>
  <si>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</si>
  <si>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</si>
  <si>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</si>
  <si>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</si>
  <si>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</si>
  <si>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</si>
  <si>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</si>
  <si>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</si>
  <si>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</si>
  <si>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</si>
  <si>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</si>
  <si>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</si>
  <si>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</si>
  <si>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</si>
  <si>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</si>
  <si>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</si>
  <si>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</si>
  <si>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</si>
  <si>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</si>
  <si>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</si>
  <si>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</si>
  <si>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</si>
  <si>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</si>
  <si>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</si>
  <si>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</si>
  <si>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</si>
  <si>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</si>
  <si>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</si>
  <si>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</si>
  <si>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</si>
  <si>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</si>
  <si>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</si>
  <si>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</si>
  <si>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</si>
  <si>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</si>
  <si>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</si>
  <si>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</si>
  <si>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</si>
  <si>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</si>
  <si>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</si>
  <si>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</si>
  <si>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</si>
  <si>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</si>
  <si>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</si>
  <si>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</si>
  <si>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</si>
  <si>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</si>
  <si>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</si>
  <si>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</si>
  <si>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</si>
  <si>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</si>
  <si>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</si>
  <si>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</si>
  <si>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</si>
  <si>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</si>
  <si>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</si>
  <si>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</si>
  <si>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</si>
  <si>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</si>
  <si>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</si>
  <si>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</si>
  <si>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</si>
  <si>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</si>
  <si>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</si>
  <si>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</si>
  <si>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</si>
  <si>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</si>
  <si>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</si>
  <si>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</si>
  <si>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</si>
  <si>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</si>
  <si>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</si>
  <si>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</si>
  <si>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</si>
  <si>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</si>
  <si>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</si>
  <si>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</si>
  <si>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</si>
  <si>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</si>
  <si>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</si>
  <si>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</si>
  <si>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</si>
  <si>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</si>
  <si>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</si>
  <si>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</si>
  <si>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</si>
  <si>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</si>
  <si>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</si>
  <si>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</si>
  <si>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</si>
  <si>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</si>
  <si>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</si>
  <si>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</si>
  <si>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</si>
  <si>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</si>
  <si>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</si>
  <si>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</si>
  <si>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</si>
  <si>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</si>
  <si>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</si>
  <si>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</si>
  <si>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</si>
  <si>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</si>
  <si>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</si>
  <si>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</si>
  <si>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</si>
  <si>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</si>
  <si>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</si>
  <si>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</si>
  <si>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</si>
  <si>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</si>
  <si>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</si>
  <si>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</si>
  <si>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</si>
  <si>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</si>
  <si>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</si>
  <si>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</si>
  <si>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</si>
  <si>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</si>
  <si>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</si>
  <si>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</si>
  <si>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</si>
  <si>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</si>
  <si>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</si>
  <si>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</si>
  <si>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</si>
  <si>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</si>
  <si>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</si>
  <si>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</si>
  <si>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</si>
  <si>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</si>
  <si>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</si>
  <si>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</si>
  <si>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</si>
  <si>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</si>
  <si>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</si>
  <si>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</si>
  <si>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</si>
  <si>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</si>
  <si>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</si>
  <si>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</si>
  <si>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</si>
  <si>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</si>
  <si>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</si>
  <si>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</si>
  <si>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</si>
  <si>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</si>
  <si>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</si>
  <si>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</si>
  <si>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</si>
  <si>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</si>
  <si>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</si>
  <si>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</si>
  <si>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</si>
  <si>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</si>
  <si>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</si>
  <si>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</si>
  <si>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</si>
  <si>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</si>
  <si>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</si>
  <si>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</si>
  <si>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</si>
  <si>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</si>
  <si>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</si>
  <si>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</si>
  <si>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</si>
  <si>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</si>
  <si>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</si>
  <si>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</si>
  <si>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</si>
  <si>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</si>
  <si>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</si>
  <si>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</si>
  <si>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</si>
  <si>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</si>
  <si>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</si>
  <si>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</si>
  <si>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</si>
  <si>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</si>
  <si>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</si>
  <si>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</si>
  <si>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</si>
  <si>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</si>
  <si>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</si>
  <si>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</si>
  <si>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</si>
  <si>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</si>
  <si>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</si>
  <si>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</si>
  <si>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</si>
  <si>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</si>
  <si>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</si>
  <si>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</si>
  <si>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</si>
  <si>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</si>
  <si>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</si>
  <si>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</si>
  <si>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</si>
  <si>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</si>
  <si>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</si>
  <si>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</si>
  <si>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</si>
  <si>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</si>
  <si>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</si>
  <si>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</si>
  <si>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</si>
  <si>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</si>
  <si>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</si>
  <si>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</si>
  <si>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</si>
  <si>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</si>
  <si>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</si>
  <si>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</si>
  <si>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</si>
  <si>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</si>
  <si>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</si>
  <si>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</si>
  <si>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</si>
  <si>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</si>
  <si>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</si>
  <si>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</si>
  <si>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</si>
  <si>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</si>
  <si>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</si>
  <si>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</si>
  <si>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</si>
  <si>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</si>
  <si>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</si>
  <si>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</si>
  <si>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</si>
  <si>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</si>
  <si>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</si>
  <si>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</si>
  <si>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</si>
  <si>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</si>
  <si>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</si>
  <si>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</si>
  <si>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</si>
  <si>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</si>
  <si>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</si>
  <si>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</si>
  <si>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</si>
  <si>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</si>
  <si>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</si>
  <si>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</si>
  <si>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</si>
  <si>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</si>
  <si>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</si>
  <si>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</si>
  <si>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</si>
  <si>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</si>
  <si>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</si>
  <si>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</si>
  <si>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</si>
  <si>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</si>
  <si>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</si>
  <si>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</si>
  <si>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</si>
  <si>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</si>
  <si>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</si>
  <si>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</si>
  <si>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</si>
  <si>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</si>
  <si>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</si>
  <si>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</si>
  <si>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</si>
  <si>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</si>
  <si>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</si>
  <si>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</si>
  <si>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</si>
  <si>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</si>
  <si>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</si>
  <si>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</si>
  <si>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</si>
  <si>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</si>
  <si>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</si>
  <si>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</si>
  <si>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</si>
  <si>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</si>
  <si>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</si>
  <si>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</si>
  <si>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</si>
  <si>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</si>
  <si>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</si>
  <si>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</si>
  <si>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</si>
  <si>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</si>
  <si>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</si>
  <si>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</si>
  <si>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</si>
  <si>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</si>
  <si>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</si>
  <si>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</si>
  <si>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</si>
  <si>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</si>
  <si>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</si>
  <si>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</si>
  <si>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</si>
  <si>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</si>
  <si>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</si>
  <si>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</si>
  <si>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</si>
  <si>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</si>
  <si>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</si>
  <si>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</si>
  <si>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</si>
  <si>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</si>
  <si>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</si>
  <si>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</si>
  <si>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</si>
  <si>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</si>
  <si>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</si>
  <si>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</si>
  <si>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</si>
  <si>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</si>
  <si>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</si>
  <si>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</si>
  <si>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</si>
  <si>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</si>
  <si>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</si>
  <si>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</si>
  <si>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</si>
  <si>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</si>
  <si>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</si>
  <si>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</si>
  <si>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</si>
  <si>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</si>
  <si>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</si>
  <si>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</si>
  <si>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</si>
  <si>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</si>
  <si>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</si>
  <si>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</si>
  <si>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</si>
  <si>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</si>
  <si>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</si>
  <si>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</si>
  <si>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</si>
  <si>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</si>
  <si>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</si>
  <si>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</si>
  <si>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</si>
  <si>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</si>
  <si>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</si>
  <si>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</si>
  <si>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</si>
  <si>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</si>
  <si>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</si>
  <si>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</si>
  <si>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</si>
  <si>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</si>
  <si>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</si>
  <si>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</si>
  <si>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</si>
  <si>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</si>
  <si>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</si>
  <si>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</si>
  <si>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</si>
  <si>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</si>
  <si>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</si>
  <si>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</si>
  <si>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</si>
  <si>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</si>
  <si>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</si>
  <si>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</si>
  <si>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</si>
  <si>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</si>
  <si>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</si>
  <si>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</si>
  <si>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</si>
  <si>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</si>
  <si>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</si>
  <si>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</si>
  <si>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</si>
  <si>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</si>
  <si>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</si>
  <si>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</si>
  <si>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</si>
  <si>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</si>
  <si>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</si>
  <si>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</si>
  <si>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</si>
  <si>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</si>
  <si>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</si>
  <si>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</si>
  <si>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</si>
  <si>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</si>
  <si>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</si>
  <si>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</si>
  <si>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</si>
  <si>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</si>
  <si>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</si>
  <si>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</si>
  <si>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</si>
  <si>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</si>
  <si>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</si>
  <si>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</si>
  <si>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</si>
  <si>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</si>
  <si>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</si>
  <si>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</si>
  <si>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</si>
  <si>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</si>
  <si>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</si>
  <si>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</si>
  <si>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</si>
  <si>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</si>
  <si>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</si>
  <si>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</si>
  <si>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</si>
  <si>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</si>
  <si>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</si>
  <si>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</si>
  <si>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</si>
  <si>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</si>
  <si>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</si>
  <si>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</si>
  <si>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</si>
  <si>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</si>
  <si>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</si>
  <si>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</si>
  <si>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</si>
  <si>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</si>
  <si>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</si>
  <si>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</si>
  <si>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</si>
  <si>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</si>
  <si>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</si>
  <si>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</si>
  <si>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</si>
  <si>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</si>
  <si>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</si>
  <si>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</si>
  <si>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</si>
  <si>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</si>
  <si>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</si>
  <si>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</si>
  <si>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</si>
  <si>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</si>
  <si>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</si>
  <si>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</si>
  <si>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</si>
  <si>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</si>
  <si>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</si>
  <si>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</si>
  <si>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</si>
  <si>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</si>
  <si>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</si>
  <si>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</si>
  <si>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</si>
  <si>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</si>
  <si>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</si>
  <si>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</si>
  <si>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</si>
  <si>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</si>
  <si>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</si>
  <si>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</si>
  <si>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</si>
  <si>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</si>
  <si>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</si>
  <si>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</si>
  <si>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</si>
  <si>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</si>
  <si>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</si>
  <si>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</si>
  <si>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</si>
  <si>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</si>
  <si>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</si>
  <si>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</si>
  <si>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</si>
  <si>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</si>
  <si>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</si>
  <si>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</si>
  <si>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</si>
  <si>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</si>
  <si>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</si>
  <si>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</si>
  <si>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</si>
  <si>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</si>
  <si>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</si>
  <si>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</si>
  <si>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</si>
  <si>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</si>
  <si>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</si>
  <si>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</si>
  <si>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</si>
  <si>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</si>
  <si>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</si>
  <si>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</si>
  <si>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</si>
  <si>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</si>
  <si>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</si>
  <si>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</si>
  <si>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</si>
  <si>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</si>
  <si>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</si>
  <si>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</si>
  <si>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</si>
  <si>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</si>
  <si>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</si>
  <si>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</si>
  <si>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</si>
  <si>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</si>
  <si>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</si>
  <si>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</si>
  <si>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</si>
  <si>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</si>
  <si>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</si>
  <si>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</si>
  <si>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</si>
  <si>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</si>
  <si>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</si>
  <si>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</si>
  <si>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</si>
  <si>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</si>
  <si>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</si>
  <si>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</si>
  <si>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</si>
  <si>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</si>
  <si>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</si>
  <si>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</si>
  <si>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</si>
  <si>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</si>
  <si>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</si>
  <si>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</si>
  <si>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</si>
  <si>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</si>
  <si>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</si>
  <si>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</si>
  <si>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</si>
  <si>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</si>
  <si>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</si>
  <si>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</si>
  <si>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</si>
  <si>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</si>
  <si>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</si>
  <si>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</si>
  <si>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</si>
  <si>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</si>
  <si>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</si>
  <si>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</si>
  <si>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</si>
  <si>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</si>
  <si>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</si>
  <si>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</si>
  <si>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</si>
  <si>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</si>
  <si>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</si>
  <si>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</si>
  <si>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</si>
  <si>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</si>
  <si>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</si>
  <si>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</si>
  <si>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</si>
  <si>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</si>
  <si>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</si>
  <si>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</si>
  <si>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</si>
  <si>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</si>
  <si>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</si>
  <si>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</si>
  <si>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</si>
  <si>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</si>
  <si>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</si>
  <si>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</si>
  <si>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</si>
  <si>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</si>
  <si>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</si>
  <si>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</si>
  <si>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</si>
  <si>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</si>
  <si>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</si>
  <si>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</si>
  <si>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</si>
  <si>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</si>
  <si>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</si>
  <si>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</si>
  <si>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</si>
  <si>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</si>
  <si>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</si>
  <si>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</si>
  <si>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</si>
  <si>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</si>
  <si>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</si>
  <si>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</si>
  <si>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</si>
  <si>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</si>
  <si>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</si>
  <si>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</si>
  <si>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</si>
  <si>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</si>
  <si>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</si>
  <si>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</si>
  <si>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</si>
  <si>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</si>
  <si>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</si>
  <si>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</si>
  <si>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</si>
  <si>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</si>
  <si>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</si>
  <si>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</si>
  <si>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</si>
  <si>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</si>
  <si>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</si>
  <si>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</si>
  <si>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</si>
  <si>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</si>
  <si>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</si>
  <si>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</si>
  <si>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</si>
  <si>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</si>
  <si>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</si>
  <si>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</si>
  <si>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</si>
  <si>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</si>
  <si>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</si>
  <si>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</si>
  <si>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</si>
  <si>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</si>
  <si>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</si>
  <si>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</si>
  <si>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</si>
  <si>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</si>
  <si>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</si>
  <si>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</si>
  <si>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</si>
  <si>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</si>
  <si>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</si>
  <si>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</si>
  <si>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</si>
  <si>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</si>
  <si>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</si>
  <si>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</si>
  <si>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</si>
  <si>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</si>
  <si>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</si>
  <si>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</si>
  <si>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</si>
  <si>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</si>
  <si>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</si>
  <si>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</si>
  <si>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</si>
  <si>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</si>
  <si>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</si>
  <si>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</si>
  <si>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</si>
  <si>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</si>
  <si>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</si>
  <si>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</si>
  <si>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</si>
  <si>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</si>
  <si>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</si>
  <si>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</si>
  <si>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</si>
  <si>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</si>
  <si>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</si>
  <si>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</si>
  <si>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</si>
  <si>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</si>
  <si>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</si>
  <si>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</si>
  <si>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</si>
  <si>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</si>
  <si>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</si>
  <si>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</si>
  <si>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</si>
  <si>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</si>
  <si>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</si>
  <si>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</si>
  <si>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</si>
  <si>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</si>
  <si>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</si>
  <si>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</si>
  <si>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</si>
  <si>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</si>
  <si>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</si>
  <si>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</si>
  <si>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</si>
  <si>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</si>
  <si>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</si>
  <si>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</si>
  <si>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</si>
  <si>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</si>
  <si>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</si>
  <si>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</si>
  <si>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</si>
  <si>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</si>
  <si>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</si>
  <si>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</si>
  <si>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</si>
  <si>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</si>
  <si>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</si>
  <si>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</si>
  <si>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</si>
  <si>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</si>
  <si>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</si>
  <si>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</si>
  <si>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</si>
  <si>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</si>
  <si>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</si>
  <si>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</si>
  <si>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</si>
  <si>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</si>
  <si>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</si>
  <si>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</si>
  <si>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</si>
  <si>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</si>
  <si>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</si>
  <si>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</si>
  <si>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</si>
  <si>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</si>
  <si>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</si>
  <si>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</si>
  <si>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</si>
  <si>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</si>
  <si>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</si>
  <si>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</si>
  <si>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</si>
  <si>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</si>
  <si>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</si>
  <si>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</si>
  <si>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</si>
  <si>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</si>
  <si>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</si>
  <si>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</si>
  <si>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</si>
  <si>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</si>
  <si>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</si>
  <si>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</si>
  <si>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</si>
  <si>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</si>
  <si>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</si>
  <si>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</si>
  <si>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</si>
  <si>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</si>
  <si>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</si>
  <si>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</si>
  <si>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</si>
  <si>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</si>
  <si>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</si>
  <si>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</si>
  <si>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</si>
  <si>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</si>
  <si>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</si>
  <si>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</si>
  <si>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</si>
  <si>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</si>
  <si>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</si>
  <si>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</si>
  <si>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</si>
  <si>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</si>
  <si>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</si>
  <si>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</si>
  <si>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</si>
  <si>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</si>
  <si>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</si>
  <si>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</si>
  <si>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</si>
  <si>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</si>
  <si>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</si>
  <si>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</si>
  <si>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</si>
  <si>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</si>
  <si>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</si>
  <si>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</si>
  <si>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</si>
  <si>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</si>
  <si>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</si>
  <si>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</si>
  <si>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</si>
  <si>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</si>
  <si>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</si>
  <si>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</si>
  <si>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</si>
  <si>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</si>
  <si>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</si>
  <si>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</si>
  <si>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</si>
  <si>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</si>
  <si>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</si>
  <si>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</si>
  <si>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</si>
  <si>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</si>
  <si>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</si>
  <si>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</si>
  <si>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</si>
  <si>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</si>
  <si>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</si>
  <si>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</si>
  <si>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</si>
  <si>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</si>
  <si>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</si>
  <si>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</si>
  <si>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</si>
  <si>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</si>
  <si>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</si>
  <si>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</si>
  <si>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</si>
  <si>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</si>
  <si>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</si>
  <si>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</si>
  <si>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</si>
  <si>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</si>
  <si>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</si>
  <si>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</si>
  <si>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</si>
  <si>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</si>
  <si>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</si>
  <si>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</si>
  <si>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</si>
  <si>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</si>
  <si>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</si>
  <si>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</si>
  <si>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</si>
  <si>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</si>
  <si>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</si>
  <si>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</si>
  <si>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</si>
  <si>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</si>
  <si>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</si>
  <si>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</si>
  <si>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</si>
  <si>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</si>
  <si>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</si>
  <si>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</si>
  <si>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</si>
  <si>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</si>
  <si>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</si>
  <si>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</si>
  <si>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</si>
  <si>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</si>
  <si>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</si>
  <si>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</si>
  <si>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</si>
  <si>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</si>
  <si>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</si>
  <si>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</si>
  <si>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</si>
  <si>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</si>
  <si>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</si>
  <si>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</si>
  <si>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</si>
  <si>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</si>
  <si>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</si>
  <si>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</si>
  <si>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</si>
  <si>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</si>
  <si>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</si>
  <si>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</si>
  <si>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</si>
  <si>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</si>
  <si>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</si>
  <si>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</si>
  <si>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</si>
  <si>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</si>
  <si>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</si>
  <si>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</si>
  <si>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</si>
  <si>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</si>
  <si>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</si>
  <si>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</si>
  <si>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</si>
  <si>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</si>
  <si>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</si>
  <si>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</si>
  <si>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</si>
  <si>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</si>
  <si>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</si>
  <si>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</si>
  <si>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</si>
  <si>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</si>
  <si>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</si>
  <si>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</si>
  <si>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</si>
  <si>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</si>
  <si>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</si>
  <si>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</si>
  <si>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</si>
  <si>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</si>
  <si>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</si>
  <si>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</si>
  <si>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</si>
  <si>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</si>
  <si>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</si>
  <si>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</si>
  <si>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</si>
  <si>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</si>
  <si>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</si>
  <si>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</si>
  <si>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</si>
  <si>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</si>
  <si>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</si>
  <si>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</si>
  <si>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</si>
  <si>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</si>
  <si>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</si>
  <si>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</si>
  <si>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</si>
  <si>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</si>
  <si>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</si>
  <si>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</si>
  <si>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</si>
  <si>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</si>
  <si>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</si>
  <si>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</si>
  <si>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</si>
  <si>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</si>
  <si>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</si>
  <si>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</si>
  <si>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</si>
  <si>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</si>
  <si>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</si>
  <si>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</si>
  <si>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</si>
  <si>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</si>
  <si>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</si>
  <si>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</si>
  <si>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</si>
  <si>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</si>
  <si>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</si>
  <si>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</si>
  <si>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</si>
  <si>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</si>
  <si>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</si>
  <si>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</si>
  <si>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</si>
  <si>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</si>
  <si>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</si>
  <si>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</si>
  <si>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</si>
  <si>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</si>
  <si>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</si>
  <si>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</si>
  <si>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</si>
  <si>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</si>
  <si>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</si>
  <si>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</si>
  <si>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</si>
  <si>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</si>
  <si>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</si>
  <si>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</si>
  <si>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</si>
  <si>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</si>
  <si>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</si>
  <si>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</si>
  <si>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</si>
  <si>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</si>
  <si>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</si>
  <si>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</si>
  <si>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</si>
  <si>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</si>
  <si>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</si>
  <si>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</si>
  <si>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</si>
  <si>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</si>
  <si>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</si>
  <si>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</si>
  <si>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</si>
  <si>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</si>
  <si>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</si>
  <si>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</si>
  <si>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</si>
  <si>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</si>
  <si>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</si>
  <si>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</si>
  <si>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</si>
  <si>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</si>
  <si>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</si>
  <si>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</si>
  <si>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</si>
  <si>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</si>
  <si>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</si>
  <si>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</si>
  <si>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</si>
  <si>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</si>
  <si>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</si>
  <si>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</si>
  <si>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</si>
  <si>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</si>
  <si>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</si>
  <si>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</si>
  <si>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</si>
  <si>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</si>
  <si>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</si>
  <si>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</si>
  <si>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</si>
  <si>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</si>
  <si>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</si>
  <si>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</si>
  <si>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</si>
  <si>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</si>
  <si>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</si>
  <si>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</si>
  <si>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</si>
  <si>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</si>
  <si>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</si>
  <si>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</si>
  <si>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</si>
  <si>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</si>
  <si>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</si>
  <si>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</si>
  <si>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</si>
  <si>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</si>
  <si>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</si>
  <si>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</si>
  <si>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</si>
  <si>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</si>
  <si>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</si>
  <si>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</si>
  <si>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</si>
  <si>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</si>
  <si>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</si>
  <si>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</si>
  <si>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</si>
  <si>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</si>
  <si>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</si>
  <si>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</si>
  <si>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</si>
  <si>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</si>
  <si>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</si>
  <si>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</si>
  <si>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</si>
  <si>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</si>
  <si>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</si>
  <si>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</si>
  <si>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</si>
  <si>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</si>
  <si>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</si>
  <si>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</si>
  <si>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</si>
  <si>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</si>
  <si>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</si>
  <si>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</si>
  <si>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</si>
  <si>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</si>
  <si>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</si>
  <si>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</si>
  <si>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</si>
  <si>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</si>
  <si>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</si>
  <si>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</si>
  <si>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</si>
  <si>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</si>
  <si>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</si>
  <si>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</si>
  <si>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</si>
  <si>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</si>
  <si>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</si>
  <si>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</si>
  <si>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</si>
  <si>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</si>
  <si>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</si>
  <si>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</si>
  <si>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</si>
  <si>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</si>
  <si>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</si>
  <si>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</si>
  <si>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</si>
  <si>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</si>
  <si>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</si>
  <si>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</si>
  <si>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</si>
  <si>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</si>
  <si>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</si>
  <si>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</si>
  <si>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</si>
  <si>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</si>
  <si>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</si>
  <si>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</si>
  <si>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</si>
  <si>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</si>
  <si>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</si>
  <si>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</si>
  <si>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</si>
  <si>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</si>
  <si>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</si>
  <si>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</si>
  <si>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</si>
  <si>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</si>
  <si>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</si>
  <si>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</si>
  <si>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</si>
  <si>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</si>
  <si>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</si>
  <si>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</si>
  <si>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</si>
  <si>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</si>
  <si>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</si>
  <si>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</si>
  <si>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</si>
  <si>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</si>
  <si>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</si>
  <si>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</si>
  <si>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</si>
  <si>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</si>
  <si>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</si>
  <si>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</si>
  <si>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</si>
  <si>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</si>
  <si>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</si>
  <si>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</si>
  <si>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</si>
  <si>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</si>
  <si>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</si>
  <si>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</si>
  <si>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</si>
  <si>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</si>
  <si>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</si>
  <si>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</si>
  <si>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</si>
  <si>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</si>
  <si>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</si>
  <si>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</si>
  <si>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</si>
  <si>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</si>
  <si>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</si>
  <si>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</si>
  <si>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</si>
  <si>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</si>
  <si>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</si>
  <si>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</si>
  <si>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</si>
  <si>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</si>
  <si>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</si>
  <si>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</si>
  <si>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</si>
  <si>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</si>
  <si>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</si>
  <si>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</si>
  <si>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</si>
  <si>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</si>
  <si>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</si>
  <si>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</si>
  <si>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</si>
  <si>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</si>
  <si>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</si>
  <si>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</si>
  <si>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</si>
  <si>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</si>
  <si>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</si>
  <si>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</si>
  <si>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</si>
  <si>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</si>
  <si>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</si>
  <si>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</si>
  <si>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</si>
  <si>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</si>
  <si>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</si>
  <si>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</si>
  <si>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</si>
  <si>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</si>
  <si>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</si>
  <si>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</si>
  <si>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</si>
  <si>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</si>
  <si>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</si>
  <si>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</si>
  <si>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</si>
  <si>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</si>
  <si>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</si>
  <si>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</si>
  <si>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</si>
  <si>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</si>
  <si>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</si>
  <si>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</si>
  <si>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</si>
  <si>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</si>
  <si>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</si>
  <si>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</si>
  <si>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</si>
  <si>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</si>
  <si>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</si>
  <si>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</si>
  <si>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</si>
  <si>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</si>
  <si>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</si>
  <si>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</si>
  <si>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</si>
  <si>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</si>
  <si>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</si>
  <si>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</si>
  <si>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</si>
  <si>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</si>
  <si>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</si>
  <si>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</si>
  <si>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</si>
  <si>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</si>
  <si>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</si>
  <si>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</si>
  <si>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</si>
  <si>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</si>
  <si>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</si>
  <si>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</si>
  <si>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</si>
  <si>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</si>
  <si>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</si>
  <si>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</si>
  <si>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</si>
  <si>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</si>
  <si>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</si>
  <si>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</si>
  <si>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</si>
  <si>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</si>
  <si>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</si>
  <si>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</si>
  <si>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</si>
  <si>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</si>
  <si>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</si>
  <si>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</si>
  <si>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</si>
  <si>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</si>
  <si>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</si>
  <si>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</si>
  <si>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</si>
  <si>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</si>
  <si>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</si>
  <si>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</si>
  <si>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</si>
  <si>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</si>
  <si>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</si>
  <si>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</si>
  <si>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</si>
  <si>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</si>
  <si>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</si>
  <si>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</si>
  <si>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</si>
  <si>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</si>
  <si>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</si>
  <si>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</si>
  <si>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</si>
  <si>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</si>
  <si>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</si>
  <si>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</si>
  <si>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</si>
  <si>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</si>
  <si>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</si>
  <si>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</si>
  <si>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</si>
  <si>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</si>
  <si>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</si>
  <si>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</si>
  <si>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</si>
  <si>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</si>
  <si>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</si>
  <si>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</si>
  <si>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</si>
  <si>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</si>
  <si>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</si>
  <si>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</si>
  <si>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</si>
  <si>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</si>
  <si>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</si>
  <si>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</si>
  <si>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</si>
  <si>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</si>
  <si>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</si>
  <si>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</si>
  <si>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</si>
  <si>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</si>
  <si>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</si>
  <si>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</si>
  <si>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</si>
  <si>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</si>
  <si>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</si>
  <si>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</si>
  <si>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</si>
  <si>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</si>
  <si>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</si>
  <si>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</si>
  <si>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</si>
  <si>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</si>
  <si>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</si>
  <si>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</si>
  <si>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</si>
  <si>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</si>
  <si>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</si>
  <si>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</si>
  <si>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</si>
  <si>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</si>
  <si>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</si>
  <si>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</si>
  <si>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</si>
  <si>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</si>
  <si>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</si>
  <si>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</si>
  <si>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</si>
  <si>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</si>
  <si>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</si>
  <si>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</si>
  <si>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</si>
  <si>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</si>
  <si>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</si>
  <si>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</si>
  <si>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</si>
  <si>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</si>
  <si>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</si>
  <si>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</si>
  <si>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</si>
  <si>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</si>
  <si>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</si>
  <si>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</si>
  <si>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</si>
  <si>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</si>
  <si>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</si>
  <si>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</si>
  <si>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</si>
  <si>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</si>
  <si>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</si>
  <si>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</si>
  <si>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</si>
  <si>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</si>
  <si>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</si>
  <si>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</si>
  <si>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</si>
  <si>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</si>
  <si>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</si>
  <si>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</si>
  <si>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</si>
  <si>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</si>
  <si>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</si>
  <si>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</si>
  <si>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</si>
  <si>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</si>
  <si>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</si>
  <si>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</si>
  <si>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</si>
  <si>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</si>
  <si>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</si>
  <si>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</si>
  <si>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</si>
  <si>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</si>
  <si>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</si>
  <si>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</si>
  <si>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</si>
  <si>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</si>
  <si>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</si>
  <si>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</si>
  <si>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</si>
  <si>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</si>
  <si>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</si>
  <si>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</si>
  <si>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</si>
  <si>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</si>
  <si>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</si>
  <si>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</si>
  <si>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</si>
  <si>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</si>
  <si>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</si>
  <si>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</si>
  <si>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</si>
  <si>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</si>
  <si>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</si>
  <si>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</si>
  <si>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</si>
  <si>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</si>
  <si>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</si>
  <si>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</si>
  <si>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</si>
  <si>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</si>
  <si>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</si>
  <si>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</si>
  <si>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</si>
  <si>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</si>
  <si>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</si>
  <si>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</si>
  <si>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</si>
  <si>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</si>
  <si>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</si>
  <si>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</si>
  <si>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</si>
  <si>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</si>
  <si>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</si>
  <si>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</si>
  <si>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</si>
  <si>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</si>
  <si>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</si>
  <si>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</si>
  <si>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</si>
  <si>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</si>
  <si>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</si>
  <si>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</si>
  <si>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</si>
  <si>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</si>
  <si>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</si>
  <si>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</si>
  <si>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</si>
  <si>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</si>
  <si>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</si>
  <si>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</si>
  <si>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</si>
  <si>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</si>
  <si>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</si>
  <si>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</si>
  <si>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</si>
  <si>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</si>
  <si>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</si>
  <si>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</si>
  <si>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</si>
  <si>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</si>
  <si>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</si>
  <si>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</si>
  <si>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</si>
  <si>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</si>
  <si>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</si>
  <si>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</si>
  <si>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</si>
  <si>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</si>
  <si>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</si>
  <si>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</si>
  <si>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</si>
  <si>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</si>
  <si>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</si>
  <si>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</si>
  <si>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</si>
  <si>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</si>
  <si>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</si>
  <si>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</si>
  <si>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</si>
  <si>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</si>
  <si>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</si>
  <si>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</si>
  <si>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</si>
  <si>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</si>
  <si>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</si>
  <si>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</si>
  <si>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</si>
  <si>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</si>
  <si>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</si>
  <si>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</si>
  <si>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</si>
  <si>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</si>
  <si>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</si>
  <si>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</si>
  <si>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</si>
  <si>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</si>
  <si>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</si>
  <si>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</si>
  <si>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</si>
  <si>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</si>
  <si>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</si>
  <si>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</si>
  <si>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</si>
  <si>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</si>
  <si>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</si>
  <si>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</si>
  <si>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</si>
  <si>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</si>
  <si>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</si>
  <si>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</si>
  <si>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</si>
  <si>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</si>
  <si>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</si>
  <si>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</si>
  <si>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</si>
  <si>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</si>
  <si>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</si>
  <si>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</si>
  <si>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</si>
  <si>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</si>
  <si>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</si>
  <si>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</si>
  <si>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</si>
  <si>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</si>
  <si>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</si>
  <si>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</si>
  <si>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</si>
  <si>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</si>
  <si>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</si>
  <si>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</si>
  <si>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</si>
  <si>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</si>
  <si>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</si>
  <si>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</si>
  <si>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</si>
  <si>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</si>
  <si>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</si>
  <si>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</si>
  <si>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</si>
  <si>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</si>
  <si>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</si>
  <si>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</si>
  <si>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</si>
  <si>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</si>
  <si>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</si>
  <si>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</si>
  <si>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</si>
  <si>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</si>
  <si>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</si>
  <si>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</si>
  <si>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</si>
  <si>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</si>
  <si>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</si>
  <si>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</si>
  <si>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</si>
  <si>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</si>
  <si>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</si>
  <si>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</si>
  <si>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</si>
  <si>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</si>
  <si>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</si>
  <si>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</si>
  <si>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</si>
  <si>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</si>
  <si>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</si>
  <si>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</si>
  <si>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</si>
  <si>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</si>
  <si>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</si>
  <si>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</si>
  <si>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</si>
  <si>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</si>
  <si>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</si>
  <si>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</si>
  <si>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</si>
  <si>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</si>
  <si>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</si>
  <si>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</si>
  <si>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</si>
  <si>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</si>
  <si>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</si>
  <si>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</si>
  <si>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</si>
  <si>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</si>
  <si>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</si>
  <si>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</si>
  <si>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</si>
  <si>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</si>
  <si>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</si>
  <si>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</si>
  <si>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</si>
  <si>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</si>
  <si>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</si>
  <si>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</si>
  <si>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</si>
  <si>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</si>
  <si>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</si>
  <si>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</si>
  <si>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</si>
  <si>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</si>
  <si>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</si>
  <si>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</si>
  <si>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</si>
  <si>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</si>
  <si>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</si>
  <si>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</si>
  <si>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</si>
  <si>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</si>
  <si>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</si>
  <si>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</si>
  <si>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</si>
  <si>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</si>
  <si>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</si>
  <si>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</si>
  <si>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</si>
  <si>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</si>
  <si>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</si>
  <si>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</si>
  <si>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</si>
  <si>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</si>
  <si>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</si>
  <si>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</si>
  <si>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</si>
  <si>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</si>
  <si>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</si>
  <si>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</si>
  <si>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</si>
  <si>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</si>
  <si>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</si>
  <si>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</si>
  <si>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</si>
  <si>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</si>
  <si>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</si>
  <si>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</si>
  <si>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</si>
  <si>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</si>
  <si>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</si>
  <si>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</si>
  <si>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</si>
  <si>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</si>
  <si>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</si>
  <si>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</si>
  <si>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</si>
  <si>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</si>
  <si>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</si>
  <si>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</si>
  <si>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</si>
  <si>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</si>
  <si>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</si>
  <si>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</si>
  <si>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</si>
  <si>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</si>
  <si>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</si>
  <si>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</si>
  <si>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</si>
  <si>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</si>
  <si>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</si>
  <si>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</si>
  <si>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</si>
  <si>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</si>
  <si>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</si>
  <si>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</si>
  <si>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</si>
  <si>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</si>
  <si>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</si>
  <si>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</si>
  <si>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</si>
  <si>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</si>
  <si>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</si>
  <si>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</si>
  <si>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</si>
  <si>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</si>
  <si>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</si>
  <si>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</si>
  <si>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</si>
  <si>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</si>
  <si>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</si>
  <si>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</si>
  <si>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</si>
  <si>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</si>
  <si>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</si>
  <si>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</si>
  <si>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</si>
  <si>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</si>
  <si>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</si>
  <si>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</si>
  <si>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</si>
  <si>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</si>
  <si>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</si>
  <si>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</si>
  <si>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</si>
  <si>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</si>
  <si>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</si>
  <si>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</si>
  <si>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</si>
  <si>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</si>
  <si>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</si>
  <si>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</si>
  <si>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</si>
  <si>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</si>
  <si>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</si>
  <si>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</si>
  <si>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</si>
  <si>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</si>
  <si>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</si>
  <si>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</si>
  <si>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</si>
  <si>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</si>
  <si>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</si>
  <si>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</si>
  <si>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</si>
  <si>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</si>
  <si>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</si>
  <si>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</si>
  <si>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</si>
  <si>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</si>
  <si>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</si>
  <si>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</si>
  <si>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</si>
  <si>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</si>
  <si>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</si>
  <si>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</si>
  <si>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</si>
  <si>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</si>
  <si>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</si>
  <si>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</si>
  <si>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</si>
  <si>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</si>
  <si>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</si>
  <si>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</si>
  <si>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</si>
  <si>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</si>
  <si>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</si>
  <si>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</si>
  <si>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</si>
  <si>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</si>
  <si>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</si>
  <si>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</si>
  <si>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</si>
  <si>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</si>
  <si>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</si>
  <si>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</si>
  <si>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</si>
  <si>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</si>
  <si>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</si>
  <si>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</si>
  <si>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</si>
  <si>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</si>
  <si>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</si>
  <si>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</si>
  <si>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</si>
  <si>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</si>
  <si>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</si>
  <si>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</si>
  <si>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</si>
  <si>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</si>
  <si>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</si>
  <si>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</si>
  <si>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</si>
  <si>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</si>
  <si>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</si>
  <si>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</si>
  <si>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</si>
  <si>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</si>
  <si>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</si>
  <si>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</si>
  <si>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</si>
  <si>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</si>
  <si>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</si>
  <si>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</si>
  <si>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</si>
  <si>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</si>
  <si>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</si>
  <si>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</si>
  <si>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</si>
  <si>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</si>
  <si>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</si>
  <si>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</si>
  <si>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</si>
  <si>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</si>
  <si>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</si>
  <si>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</si>
  <si>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</si>
  <si>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</si>
  <si>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</si>
  <si>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</si>
  <si>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</si>
  <si>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</si>
  <si>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</si>
  <si>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</si>
  <si>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</si>
  <si>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</si>
  <si>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</si>
  <si>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</si>
  <si>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</si>
  <si>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</si>
  <si>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</si>
  <si>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</si>
  <si>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</si>
  <si>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</si>
  <si>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</si>
  <si>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</si>
  <si>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</si>
  <si>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</si>
  <si>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</si>
  <si>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</si>
  <si>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</si>
  <si>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</si>
  <si>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</si>
  <si>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</si>
  <si>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</si>
  <si>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</si>
  <si>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</si>
  <si>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</si>
  <si>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</si>
  <si>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</si>
  <si>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</si>
  <si>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</si>
  <si>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</si>
  <si>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</si>
  <si>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</si>
  <si>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</si>
  <si>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</si>
  <si>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</si>
  <si>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</si>
  <si>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</si>
  <si>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</si>
  <si>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</si>
  <si>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</si>
  <si>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</si>
  <si>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</si>
  <si>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</si>
  <si>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</si>
  <si>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</si>
  <si>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</si>
  <si>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</si>
  <si>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</si>
  <si>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</si>
  <si>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</si>
  <si>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</si>
  <si>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</si>
  <si>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</si>
  <si>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</si>
  <si>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</si>
  <si>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</si>
  <si>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</si>
  <si>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</si>
  <si>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</si>
  <si>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</si>
  <si>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</si>
  <si>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</si>
  <si>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</si>
  <si>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</si>
  <si>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</si>
  <si>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</si>
  <si>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</si>
  <si>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</si>
  <si>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</si>
  <si>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</si>
  <si>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</si>
  <si>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</si>
  <si>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</si>
  <si>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</si>
  <si>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</si>
  <si>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</si>
  <si>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</si>
  <si>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</si>
  <si>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</si>
  <si>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</si>
  <si>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</si>
  <si>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</si>
  <si>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</si>
  <si>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</si>
  <si>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</si>
  <si>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</si>
  <si>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</si>
  <si>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</si>
  <si>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</si>
  <si>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</si>
  <si>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</si>
  <si>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</si>
  <si>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</si>
  <si>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</si>
  <si>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</si>
  <si>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</si>
  <si>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</si>
  <si>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</si>
  <si>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</si>
  <si>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</si>
  <si>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</si>
  <si>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</si>
  <si>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</si>
  <si>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</si>
  <si>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</si>
  <si>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</si>
  <si>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</si>
  <si>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</si>
  <si>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</si>
  <si>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</si>
  <si>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</si>
  <si>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</si>
  <si>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</si>
  <si>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</si>
  <si>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</si>
  <si>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</si>
  <si>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</si>
  <si>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</si>
  <si>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</si>
  <si>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</si>
  <si>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</si>
  <si>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</si>
  <si>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</si>
  <si>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</si>
  <si>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</si>
  <si>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</si>
  <si>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</si>
  <si>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</si>
  <si>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</si>
  <si>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</si>
  <si>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</si>
  <si>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</si>
  <si>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</si>
  <si>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</si>
  <si>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</si>
  <si>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</si>
  <si>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</si>
  <si>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</si>
  <si>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</si>
  <si>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</si>
  <si>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</si>
  <si>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</si>
  <si>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</si>
  <si>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</si>
  <si>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</si>
  <si>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</si>
  <si>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</si>
  <si>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</si>
  <si>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</si>
  <si>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</si>
  <si>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</si>
  <si>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</si>
  <si>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</si>
  <si>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</si>
  <si>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</si>
  <si>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</si>
  <si>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</si>
  <si>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</si>
  <si>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</si>
  <si>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</si>
  <si>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</si>
  <si>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</si>
  <si>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</si>
  <si>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</si>
  <si>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</si>
  <si>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</si>
  <si>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</si>
  <si>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</si>
  <si>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</si>
  <si>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</si>
  <si>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</si>
  <si>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</si>
  <si>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</si>
  <si>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</si>
  <si>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</si>
  <si>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</si>
  <si>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</si>
  <si>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</si>
  <si>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</si>
  <si>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</si>
  <si>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</si>
  <si>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</si>
  <si>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</si>
  <si>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</si>
  <si>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</si>
  <si>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</si>
  <si>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</si>
  <si>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</si>
  <si>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</si>
  <si>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</si>
  <si>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</si>
  <si>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</si>
  <si>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</si>
  <si>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</si>
  <si>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</si>
  <si>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</si>
  <si>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</si>
  <si>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</si>
  <si>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</si>
  <si>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</si>
  <si>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</si>
  <si>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</si>
  <si>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</si>
  <si>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</si>
  <si>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</si>
  <si>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</si>
  <si>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</si>
  <si>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</si>
  <si>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</si>
  <si>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</si>
  <si>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</si>
  <si>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</si>
  <si>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</si>
  <si>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</si>
  <si>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</si>
  <si>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</si>
  <si>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</si>
  <si>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</si>
  <si>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</si>
  <si>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</si>
  <si>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</si>
  <si>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</si>
  <si>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</si>
  <si>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</si>
  <si>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</si>
  <si>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</si>
  <si>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</si>
  <si>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</si>
  <si>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</si>
  <si>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</si>
  <si>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</si>
  <si>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</si>
  <si>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</si>
  <si>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</si>
  <si>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</si>
  <si>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</si>
  <si>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</si>
  <si>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</si>
  <si>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</si>
  <si>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</si>
  <si>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</si>
  <si>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</si>
  <si>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</si>
  <si>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</si>
  <si>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</si>
  <si>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</si>
  <si>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</si>
  <si>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</si>
  <si>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</si>
  <si>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</si>
  <si>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</si>
  <si>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</si>
  <si>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</si>
  <si>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</si>
  <si>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</si>
  <si>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</si>
  <si>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</si>
  <si>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</si>
  <si>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</si>
  <si>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</si>
  <si>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</si>
  <si>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</si>
  <si>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</si>
  <si>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</si>
  <si>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</si>
  <si>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</si>
  <si>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</si>
  <si>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</si>
  <si>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</si>
  <si>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</si>
  <si>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</si>
  <si>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</si>
  <si>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</si>
  <si>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</si>
  <si>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</si>
  <si>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</si>
  <si>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</si>
  <si>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</si>
  <si>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</si>
  <si>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</si>
  <si>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</si>
  <si>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</si>
  <si>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</si>
  <si>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</si>
  <si>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</si>
  <si>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</si>
  <si>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</si>
  <si>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</si>
  <si>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</si>
  <si>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</si>
  <si>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</si>
  <si>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</si>
  <si>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</si>
  <si>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</si>
  <si>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</si>
  <si>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</si>
  <si>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</si>
  <si>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</si>
  <si>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</si>
  <si>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</si>
  <si>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</si>
  <si>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</si>
  <si>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</si>
  <si>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</si>
  <si>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</si>
  <si>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</si>
  <si>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</si>
  <si>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</si>
  <si>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</si>
  <si>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</si>
  <si>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</si>
  <si>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</si>
  <si>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</si>
  <si>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</si>
  <si>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</si>
  <si>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</si>
  <si>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</si>
  <si>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</si>
  <si>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</si>
  <si>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</si>
  <si>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</si>
  <si>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</si>
  <si>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</si>
  <si>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</si>
  <si>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</si>
  <si>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</si>
  <si>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</si>
  <si>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</si>
  <si>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</si>
  <si>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</si>
  <si>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</si>
  <si>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</si>
  <si>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</si>
  <si>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</si>
  <si>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</si>
  <si>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</si>
  <si>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</si>
  <si>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</si>
  <si>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</si>
  <si>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</si>
  <si>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</si>
  <si>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</si>
  <si>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</si>
  <si>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</si>
  <si>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</si>
  <si>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</si>
  <si>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</si>
  <si>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</si>
  <si>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</si>
  <si>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</si>
  <si>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</si>
  <si>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</si>
  <si>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</si>
  <si>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</si>
  <si>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</si>
  <si>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</si>
  <si>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</si>
  <si>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</si>
  <si>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</si>
  <si>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</si>
  <si>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</si>
  <si>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</si>
  <si>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</si>
  <si>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</si>
  <si>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</si>
  <si>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</si>
  <si>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</si>
  <si>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</si>
  <si>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</si>
  <si>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</si>
  <si>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</si>
  <si>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</si>
  <si>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</si>
  <si>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</si>
  <si>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</si>
  <si>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</si>
  <si>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</si>
  <si>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</si>
  <si>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</si>
  <si>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</si>
  <si>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</si>
  <si>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</si>
  <si>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</si>
  <si>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</si>
  <si>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</si>
  <si>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</si>
  <si>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</si>
  <si>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</si>
  <si>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</si>
  <si>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</si>
  <si>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</si>
  <si>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</si>
  <si>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</si>
  <si>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</si>
  <si>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</si>
  <si>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</si>
  <si>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</si>
  <si>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</si>
  <si>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</si>
  <si>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</si>
  <si>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</si>
  <si>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</si>
  <si>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</si>
  <si>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</si>
  <si>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</si>
  <si>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</si>
  <si>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</si>
  <si>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</si>
  <si>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</si>
  <si>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</si>
  <si>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</si>
  <si>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</si>
  <si>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</si>
  <si>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</si>
  <si>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</si>
  <si>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</si>
  <si>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</si>
  <si>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</si>
  <si>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</si>
  <si>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</si>
  <si>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</si>
  <si>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</si>
  <si>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</si>
  <si>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</si>
  <si>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</si>
  <si>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</si>
  <si>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</si>
  <si>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</si>
  <si>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</si>
  <si>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</si>
  <si>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</si>
  <si>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</si>
  <si>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</si>
  <si>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</si>
  <si>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</si>
  <si>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</si>
  <si>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</si>
  <si>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</si>
  <si>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</si>
  <si>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</si>
  <si>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</si>
  <si>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</si>
  <si>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</si>
  <si>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</si>
  <si>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</si>
  <si>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</si>
  <si>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</si>
  <si>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</si>
  <si>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</si>
  <si>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</si>
  <si>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</si>
  <si>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</si>
  <si>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</si>
  <si>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</si>
  <si>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</si>
  <si>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</si>
  <si>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</si>
  <si>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</si>
  <si>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</si>
  <si>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</si>
  <si>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</si>
  <si>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</si>
  <si>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</si>
  <si>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</si>
  <si>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</si>
  <si>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</si>
  <si>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</si>
  <si>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</si>
  <si>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</si>
  <si>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</si>
  <si>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</si>
  <si>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</si>
  <si>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</si>
  <si>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</si>
  <si>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</si>
  <si>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</si>
  <si>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</si>
  <si>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</si>
  <si>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</si>
  <si>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</si>
  <si>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</si>
  <si>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</si>
  <si>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</si>
  <si>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</si>
  <si>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</si>
  <si>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</si>
  <si>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</si>
  <si>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</si>
  <si>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</si>
  <si>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</si>
  <si>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</si>
  <si>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</si>
  <si>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</si>
  <si>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</si>
  <si>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</si>
  <si>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</si>
  <si>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</si>
  <si>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</si>
  <si>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</si>
  <si>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</si>
  <si>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</si>
  <si>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</si>
  <si>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</si>
  <si>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</si>
  <si>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</si>
  <si>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</si>
  <si>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</si>
  <si>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</si>
  <si>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</si>
  <si>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</si>
  <si>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</si>
  <si>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</si>
  <si>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</si>
  <si>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</si>
  <si>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</si>
  <si>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</si>
  <si>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</si>
  <si>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</si>
  <si>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</si>
  <si>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</si>
  <si>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</si>
  <si>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</si>
  <si>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</si>
  <si>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</si>
  <si>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</si>
  <si>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</si>
  <si>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</si>
  <si>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</si>
  <si>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</si>
  <si>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</si>
  <si>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</si>
  <si>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</si>
  <si>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</si>
  <si>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</si>
  <si>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</si>
  <si>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</si>
  <si>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</si>
  <si>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</si>
  <si>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</si>
  <si>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</si>
  <si>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</si>
  <si>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</si>
  <si>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</si>
  <si>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</si>
  <si>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</si>
  <si>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</si>
  <si>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</si>
  <si>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</si>
  <si>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</si>
  <si>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</si>
  <si>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</si>
  <si>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</si>
  <si>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</si>
  <si>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</si>
  <si>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</si>
  <si>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</si>
  <si>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</si>
  <si>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</si>
  <si>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</si>
  <si>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</si>
  <si>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</si>
  <si>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</si>
  <si>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</si>
  <si>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</si>
  <si>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</si>
  <si>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</si>
  <si>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</si>
  <si>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</si>
  <si>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</si>
  <si>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</si>
  <si>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</si>
  <si>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</si>
  <si>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</si>
  <si>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</si>
  <si>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</si>
  <si>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</si>
  <si>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</si>
  <si>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</si>
  <si>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</si>
  <si>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</si>
  <si>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</si>
  <si>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</si>
  <si>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</si>
  <si>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</si>
  <si>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</si>
  <si>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</si>
  <si>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</si>
  <si>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</si>
  <si>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</si>
  <si>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</si>
  <si>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</si>
  <si>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</si>
  <si>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</si>
  <si>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</si>
  <si>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</si>
  <si>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</si>
  <si>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</si>
  <si>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</si>
  <si>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</si>
  <si>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</si>
  <si>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</si>
  <si>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</si>
  <si>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</si>
  <si>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</si>
  <si>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</si>
  <si>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</si>
  <si>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</si>
  <si>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</si>
  <si>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</si>
  <si>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</si>
  <si>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</si>
  <si>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</si>
  <si>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</si>
  <si>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</si>
  <si>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</si>
  <si>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</si>
  <si>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</si>
  <si>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</si>
  <si>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</si>
  <si>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</si>
  <si>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</si>
  <si>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</si>
  <si>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</si>
  <si>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</si>
  <si>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</si>
  <si>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</si>
  <si>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</si>
  <si>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</si>
  <si>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</si>
  <si>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</si>
  <si>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</si>
  <si>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</si>
  <si>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</si>
  <si>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</si>
  <si>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</si>
  <si>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</si>
  <si>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</si>
  <si>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</si>
  <si>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</si>
  <si>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</si>
  <si>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</si>
  <si>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</si>
  <si>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</si>
  <si>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</si>
  <si>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</si>
  <si>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</si>
  <si>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</si>
  <si>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</si>
  <si>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</si>
  <si>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</si>
  <si>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</si>
  <si>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</si>
  <si>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</si>
  <si>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</si>
  <si>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</si>
  <si>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</si>
  <si>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</si>
  <si>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</si>
  <si>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</si>
  <si>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</si>
  <si>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</si>
  <si>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</si>
  <si>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</si>
  <si>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</si>
  <si>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</si>
  <si>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</si>
  <si>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</si>
  <si>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</si>
  <si>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</si>
  <si>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</si>
  <si>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</si>
  <si>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</si>
  <si>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</si>
  <si>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</si>
  <si>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</si>
  <si>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</si>
  <si>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</si>
  <si>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</si>
  <si>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</si>
  <si>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</si>
  <si>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</si>
  <si>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</si>
  <si>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</si>
  <si>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</si>
  <si>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</si>
  <si>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</si>
  <si>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</si>
  <si>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</si>
  <si>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</si>
  <si>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</si>
  <si>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</si>
  <si>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</si>
  <si>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</si>
  <si>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</si>
  <si>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</si>
  <si>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</si>
  <si>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</si>
  <si>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</si>
  <si>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</si>
  <si>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</si>
  <si>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</si>
  <si>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</si>
  <si>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</si>
  <si>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</si>
  <si>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</si>
  <si>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</si>
  <si>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</si>
  <si>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</si>
  <si>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</si>
  <si>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</si>
  <si>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</si>
  <si>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</si>
  <si>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</si>
  <si>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</si>
  <si>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</si>
  <si>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</si>
  <si>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</si>
  <si>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</si>
  <si>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</si>
  <si>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</si>
  <si>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</si>
  <si>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</si>
  <si>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</si>
  <si>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</si>
  <si>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</si>
  <si>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</si>
  <si>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</si>
  <si>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</si>
  <si>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</si>
  <si>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</si>
  <si>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</si>
  <si>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</si>
  <si>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</si>
  <si>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</si>
  <si>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</si>
  <si>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</si>
  <si>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</si>
  <si>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</si>
  <si>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</si>
  <si>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</si>
  <si>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</si>
  <si>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</si>
  <si>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</si>
  <si>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</si>
  <si>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</si>
  <si>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</si>
  <si>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</si>
  <si>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</si>
  <si>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</si>
  <si>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</si>
  <si>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</si>
  <si>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</si>
  <si>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</si>
  <si>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</si>
  <si>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</si>
  <si>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</si>
  <si>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</si>
  <si>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</si>
  <si>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</si>
  <si>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</si>
  <si>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</si>
  <si>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</si>
  <si>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</si>
  <si>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</si>
  <si>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</si>
  <si>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</si>
  <si>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</si>
  <si>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</si>
  <si>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</si>
  <si>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</si>
  <si>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</si>
  <si>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</si>
  <si>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</si>
  <si>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</si>
  <si>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</si>
  <si>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</si>
  <si>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</si>
  <si>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</si>
  <si>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</si>
  <si>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</si>
  <si>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</si>
  <si>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</si>
  <si>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</si>
  <si>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</si>
  <si>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</si>
  <si>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</si>
  <si>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</si>
  <si>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</si>
  <si>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</si>
  <si>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</si>
  <si>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</si>
  <si>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</si>
  <si>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</si>
  <si>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</si>
  <si>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</si>
  <si>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</si>
  <si>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</si>
  <si>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</si>
  <si>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</si>
  <si>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</si>
  <si>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</si>
  <si>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</si>
  <si>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</si>
  <si>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</si>
  <si>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</si>
  <si>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</si>
  <si>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</si>
  <si>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</si>
  <si>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</si>
  <si>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</si>
  <si>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</si>
  <si>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</si>
  <si>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</si>
  <si>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</si>
  <si>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</si>
  <si>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</si>
  <si>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</si>
  <si>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</si>
  <si>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</si>
  <si>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</si>
  <si>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</si>
  <si>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</si>
  <si>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</si>
  <si>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</si>
  <si>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</si>
  <si>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</si>
  <si>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</si>
  <si>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</si>
  <si>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</si>
  <si>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</si>
  <si>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</si>
  <si>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</si>
  <si>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</si>
  <si>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</si>
  <si>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</si>
  <si>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</si>
  <si>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</si>
  <si>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</si>
  <si>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</si>
  <si>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</si>
  <si>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</si>
  <si>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</si>
  <si>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</si>
  <si>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</si>
  <si>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</si>
  <si>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</si>
  <si>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</si>
  <si>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</si>
  <si>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</si>
  <si>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</si>
  <si>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</si>
  <si>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</si>
  <si>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</si>
  <si>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</si>
  <si>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</si>
  <si>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</si>
  <si>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</si>
  <si>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</si>
  <si>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</si>
  <si>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</si>
  <si>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</si>
  <si>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</si>
  <si>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</si>
  <si>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</si>
  <si>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</si>
  <si>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</si>
  <si>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</si>
  <si>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</si>
  <si>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</si>
  <si>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</si>
  <si>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</si>
  <si>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</si>
  <si>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</si>
  <si>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</si>
  <si>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</si>
  <si>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</si>
  <si>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</si>
  <si>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</si>
  <si>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</si>
  <si>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</si>
  <si>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</si>
  <si>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</si>
  <si>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</si>
  <si>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</si>
  <si>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</si>
  <si>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</si>
  <si>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</si>
  <si>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</si>
  <si>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</si>
  <si>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</si>
  <si>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</si>
  <si>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</si>
  <si>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</si>
  <si>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</si>
  <si>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</si>
  <si>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</si>
  <si>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</si>
  <si>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</si>
  <si>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</si>
  <si>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</si>
  <si>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</si>
  <si>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</si>
  <si>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</si>
  <si>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</si>
  <si>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</si>
  <si>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</si>
  <si>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</si>
  <si>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</si>
  <si>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</si>
  <si>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</si>
  <si>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</si>
  <si>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</si>
  <si>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</si>
  <si>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</si>
  <si>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</si>
  <si>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</si>
  <si>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</si>
  <si>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</si>
  <si>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</si>
  <si>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</si>
  <si>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</si>
  <si>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</si>
  <si>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</si>
  <si>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</si>
  <si>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</si>
  <si>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</si>
  <si>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</si>
  <si>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</si>
  <si>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</si>
  <si>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</si>
  <si>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</si>
  <si>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</si>
  <si>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</si>
  <si>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</si>
  <si>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</si>
  <si>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</si>
  <si>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</si>
  <si>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</si>
  <si>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</si>
  <si>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</si>
  <si>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</si>
  <si>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</si>
  <si>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</si>
  <si>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</si>
  <si>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</si>
  <si>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</si>
  <si>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</si>
  <si>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</si>
  <si>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</si>
  <si>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</si>
  <si>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</si>
  <si>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</si>
  <si>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</si>
  <si>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</si>
  <si>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</si>
  <si>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</si>
  <si>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</si>
  <si>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</si>
  <si>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</si>
  <si>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</si>
  <si>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</si>
  <si>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</si>
  <si>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</si>
  <si>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</si>
  <si>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</si>
  <si>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</si>
  <si>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</si>
  <si>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</si>
  <si>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</si>
  <si>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</si>
  <si>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</si>
  <si>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</si>
  <si>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</si>
  <si>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</si>
  <si>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</si>
  <si>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</si>
  <si>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</si>
  <si>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</si>
  <si>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</si>
  <si>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</si>
  <si>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</si>
  <si>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</si>
  <si>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</si>
  <si>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</si>
  <si>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</si>
  <si>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</si>
  <si>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</si>
  <si>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</si>
  <si>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</si>
  <si>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</si>
  <si>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</si>
  <si>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</si>
  <si>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</si>
  <si>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</si>
  <si>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</si>
  <si>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</si>
  <si>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</si>
  <si>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</si>
  <si>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</si>
  <si>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</si>
  <si>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</si>
  <si>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</si>
  <si>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</si>
  <si>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</si>
  <si>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</si>
  <si>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</si>
  <si>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</si>
  <si>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</si>
  <si>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</si>
  <si>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</si>
  <si>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</si>
  <si>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</si>
  <si>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</si>
  <si>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</si>
  <si>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</si>
  <si>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</si>
  <si>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</si>
  <si>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</si>
  <si>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</si>
  <si>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</si>
  <si>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</si>
  <si>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</si>
  <si>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</si>
  <si>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</si>
  <si>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</si>
  <si>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</si>
  <si>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</si>
  <si>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</si>
  <si>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</si>
  <si>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</si>
  <si>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</si>
  <si>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</si>
  <si>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</si>
  <si>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</si>
  <si>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</si>
  <si>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</si>
  <si>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</si>
  <si>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</si>
  <si>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</si>
  <si>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</si>
  <si>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</si>
  <si>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</si>
  <si>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</si>
  <si>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</si>
  <si>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</si>
  <si>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</si>
  <si>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</si>
  <si>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</si>
  <si>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</si>
  <si>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</si>
  <si>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</si>
  <si>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</si>
  <si>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</si>
  <si>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</si>
  <si>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</si>
  <si>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</si>
  <si>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</si>
  <si>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</si>
  <si>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</si>
  <si>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</si>
  <si>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</si>
  <si>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</si>
  <si>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</si>
  <si>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</si>
  <si>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</si>
  <si>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</si>
  <si>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</si>
  <si>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</si>
  <si>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</si>
  <si>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</si>
  <si>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</si>
  <si>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</si>
  <si>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</si>
  <si>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</si>
  <si>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</si>
  <si>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</si>
  <si>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</si>
  <si>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</si>
  <si>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</si>
  <si>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</si>
  <si>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</si>
  <si>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</si>
  <si>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</si>
  <si>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</si>
  <si>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</si>
  <si>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</si>
  <si>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</si>
  <si>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</si>
  <si>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</si>
  <si>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</si>
  <si>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</si>
  <si>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</si>
  <si>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</si>
  <si>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</si>
  <si>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</si>
  <si>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</si>
  <si>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</si>
  <si>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</si>
  <si>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</si>
  <si>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</si>
  <si>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</si>
  <si>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</si>
  <si>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</si>
  <si>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</si>
  <si>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</si>
  <si>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</si>
  <si>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</si>
  <si>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</si>
  <si>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</si>
  <si>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</si>
  <si>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</si>
  <si>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</si>
  <si>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</si>
  <si>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</si>
  <si>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</si>
  <si>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</si>
  <si>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</si>
  <si>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</si>
  <si>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</si>
  <si>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</si>
  <si>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</si>
  <si>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</si>
  <si>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</si>
  <si>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</si>
  <si>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</si>
  <si>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</si>
  <si>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</si>
  <si>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</si>
  <si>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</si>
  <si>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</si>
  <si>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</si>
  <si>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</si>
  <si>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</si>
  <si>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</si>
  <si>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</si>
  <si>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</si>
  <si>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</si>
  <si>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</si>
  <si>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</si>
  <si>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</si>
  <si>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</si>
  <si>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</si>
  <si>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</si>
  <si>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</si>
  <si>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</si>
  <si>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</si>
  <si>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</si>
  <si>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</si>
  <si>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</si>
  <si>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</si>
  <si>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</si>
  <si>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</si>
  <si>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</si>
  <si>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</si>
  <si>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</si>
  <si>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</si>
  <si>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</si>
  <si>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</si>
  <si>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</si>
  <si>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</si>
  <si>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</si>
  <si>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</si>
  <si>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</si>
  <si>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</si>
  <si>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</si>
  <si>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</si>
  <si>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</si>
  <si>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</si>
  <si>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</si>
  <si>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</si>
  <si>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</si>
  <si>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</si>
  <si>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</si>
  <si>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</si>
  <si>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</si>
  <si>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</si>
  <si>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</si>
  <si>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</si>
  <si>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</si>
  <si>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</si>
  <si>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</si>
  <si>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</si>
  <si>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</si>
  <si>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</si>
  <si>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</si>
  <si>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</si>
  <si>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</si>
  <si>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</si>
  <si>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</si>
  <si>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</si>
  <si>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</si>
  <si>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</si>
  <si>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</si>
  <si>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</si>
  <si>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</si>
  <si>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</si>
  <si>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</si>
  <si>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</si>
  <si>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</si>
  <si>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</si>
  <si>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</si>
  <si>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</si>
  <si>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</si>
  <si>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</si>
  <si>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</si>
  <si>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</si>
  <si>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</si>
  <si>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</si>
  <si>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</si>
  <si>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</si>
  <si>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</si>
  <si>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</si>
  <si>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</si>
  <si>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</si>
  <si>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</si>
  <si>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</si>
  <si>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</si>
  <si>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</si>
  <si>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</si>
  <si>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</si>
  <si>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</si>
  <si>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</si>
  <si>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</si>
  <si>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</si>
  <si>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</si>
  <si>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</si>
  <si>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</si>
  <si>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</si>
  <si>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</si>
  <si>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</si>
  <si>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</si>
  <si>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</si>
  <si>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</si>
  <si>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</si>
  <si>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</si>
  <si>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</si>
  <si>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</si>
  <si>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</si>
  <si>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</si>
  <si>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</si>
  <si>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</si>
  <si>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</si>
  <si>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</si>
  <si>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</si>
  <si>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</si>
  <si>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</si>
  <si>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</si>
  <si>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</si>
  <si>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</si>
  <si>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</si>
  <si>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</si>
  <si>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</si>
  <si>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</si>
  <si>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</si>
  <si>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</si>
  <si>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</si>
  <si>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</si>
  <si>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</si>
  <si>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</si>
  <si>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</si>
  <si>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</si>
  <si>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</si>
  <si>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</si>
  <si>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</si>
  <si>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</si>
  <si>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</si>
  <si>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</si>
  <si>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</si>
  <si>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</si>
  <si>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</si>
  <si>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</si>
  <si>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</si>
  <si>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</si>
  <si>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</si>
  <si>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</si>
  <si>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</si>
  <si>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</si>
  <si>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</si>
  <si>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</si>
  <si>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</si>
  <si>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</si>
  <si>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</si>
  <si>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</si>
  <si>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</si>
  <si>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</si>
  <si>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</si>
  <si>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</si>
  <si>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</si>
  <si>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</si>
  <si>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</si>
  <si>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</si>
  <si>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</si>
  <si>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</si>
  <si>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</si>
  <si>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</si>
  <si>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</si>
  <si>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</si>
  <si>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</si>
  <si>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</si>
  <si>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</si>
  <si>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</si>
  <si>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</si>
  <si>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</si>
  <si>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</si>
  <si>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</si>
  <si>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</si>
  <si>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</si>
  <si>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</si>
  <si>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</si>
  <si>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</si>
  <si>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</si>
  <si>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</si>
  <si>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</si>
  <si>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</si>
  <si>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</si>
  <si>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</si>
  <si>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</si>
  <si>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</si>
  <si>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</si>
  <si>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</si>
  <si>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</si>
  <si>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</si>
  <si>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</si>
  <si>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</si>
  <si>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</si>
  <si>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</si>
  <si>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</si>
  <si>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</si>
  <si>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</si>
  <si>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</si>
  <si>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</si>
  <si>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</si>
  <si>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</si>
  <si>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</si>
  <si>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</si>
  <si>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</si>
  <si>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</si>
  <si>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</si>
  <si>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</si>
  <si>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</si>
  <si>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</si>
  <si>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</si>
  <si>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</si>
  <si>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</si>
  <si>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</si>
  <si>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</si>
  <si>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</si>
  <si>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</si>
  <si>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</si>
  <si>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</si>
  <si>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</si>
  <si>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</si>
  <si>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</si>
  <si>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</si>
  <si>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</si>
  <si>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</si>
  <si>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</si>
  <si>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</si>
  <si>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</si>
  <si>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</si>
  <si>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</si>
  <si>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</si>
  <si>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</si>
  <si>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</si>
  <si>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</si>
  <si>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</si>
  <si>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</si>
  <si>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</si>
  <si>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</si>
  <si>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</si>
  <si>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</si>
  <si>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</si>
  <si>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</si>
  <si>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</si>
  <si>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</si>
  <si>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</si>
  <si>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</si>
  <si>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</si>
  <si>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</si>
  <si>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</si>
  <si>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</si>
  <si>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</si>
  <si>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</si>
  <si>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</si>
  <si>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</si>
  <si>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</si>
  <si>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</si>
  <si>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</si>
  <si>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</si>
  <si>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</si>
  <si>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</si>
  <si>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</si>
  <si>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</si>
  <si>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</si>
  <si>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</si>
  <si>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</si>
  <si>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</si>
  <si>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</si>
  <si>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</si>
  <si>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</si>
  <si>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</si>
  <si>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</si>
  <si>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</si>
  <si>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</si>
  <si>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</si>
  <si>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</si>
  <si>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</si>
  <si>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</si>
  <si>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</si>
  <si>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</si>
  <si>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</si>
  <si>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</si>
  <si>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</si>
  <si>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</si>
  <si>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</si>
  <si>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</si>
  <si>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</si>
  <si>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</si>
  <si>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</si>
  <si>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</si>
  <si>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</si>
  <si>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</si>
  <si>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</si>
  <si>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</si>
  <si>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</si>
  <si>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</si>
  <si>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</si>
  <si>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</si>
  <si>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</si>
  <si>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</si>
  <si>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</si>
  <si>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</si>
  <si>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</si>
  <si>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</si>
  <si>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</si>
  <si>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</si>
  <si>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</si>
  <si>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</si>
  <si>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</si>
  <si>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</si>
  <si>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</si>
  <si>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</si>
  <si>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</si>
  <si>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</si>
  <si>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</si>
  <si>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</si>
  <si>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</si>
  <si>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</si>
  <si>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</si>
  <si>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</si>
  <si>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</si>
  <si>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</si>
  <si>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</si>
  <si>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</si>
  <si>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</si>
  <si>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</si>
  <si>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</si>
  <si>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</si>
  <si>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</si>
  <si>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</si>
  <si>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</si>
  <si>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</si>
  <si>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</si>
  <si>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</si>
  <si>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</si>
  <si>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</si>
  <si>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</si>
  <si>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</si>
  <si>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</si>
  <si>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</si>
  <si>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</si>
  <si>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</si>
  <si>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</si>
  <si>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</si>
  <si>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</si>
  <si>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</si>
  <si>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</si>
  <si>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</si>
  <si>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</si>
  <si>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</si>
  <si>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</si>
  <si>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</si>
  <si>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</si>
  <si>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</si>
  <si>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</si>
  <si>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</si>
  <si>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</si>
  <si>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</si>
  <si>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</si>
  <si>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</si>
  <si>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</si>
  <si>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</si>
  <si>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</si>
  <si>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</si>
  <si>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</si>
  <si>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</si>
  <si>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</si>
  <si>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</si>
  <si>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</si>
  <si>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</si>
  <si>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</si>
  <si>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</si>
  <si>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</si>
  <si>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</si>
  <si>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</si>
  <si>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</si>
  <si>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</si>
  <si>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</si>
  <si>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</si>
  <si>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</si>
  <si>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</si>
  <si>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</si>
  <si>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</si>
  <si>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</si>
  <si>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</si>
  <si>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</si>
  <si>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</si>
  <si>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</si>
  <si>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</si>
  <si>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</si>
  <si>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</si>
  <si>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</si>
  <si>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</si>
  <si>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</si>
  <si>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</si>
  <si>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</si>
  <si>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</si>
  <si>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</si>
  <si>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</si>
  <si>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</si>
  <si>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</si>
  <si>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</si>
  <si>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</si>
  <si>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</si>
  <si>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</si>
  <si>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</si>
  <si>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</si>
  <si>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</si>
  <si>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</si>
  <si>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</si>
  <si>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</si>
  <si>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</si>
  <si>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</si>
  <si>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</si>
  <si>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</si>
  <si>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</si>
  <si>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</si>
  <si>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</si>
  <si>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</si>
  <si>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</si>
  <si>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</si>
  <si>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</si>
  <si>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</si>
  <si>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</si>
  <si>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</si>
  <si>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</si>
  <si>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</si>
  <si>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</si>
  <si>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</si>
  <si>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</si>
  <si>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</si>
  <si>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</si>
  <si>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</si>
  <si>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</si>
  <si>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</si>
  <si>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</si>
  <si>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</si>
  <si>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</si>
  <si>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</si>
  <si>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</si>
  <si>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</si>
  <si>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</si>
  <si>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</si>
  <si>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</si>
  <si>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</si>
  <si>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</si>
  <si>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</si>
  <si>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</si>
  <si>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</si>
  <si>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</si>
  <si>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</si>
  <si>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</si>
  <si>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</si>
  <si>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</si>
  <si>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</si>
  <si>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</si>
  <si>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</si>
  <si>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</si>
  <si>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</si>
  <si>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</si>
  <si>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</si>
  <si>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</si>
  <si>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</si>
  <si>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</si>
  <si>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</si>
  <si>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</si>
  <si>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</si>
  <si>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</si>
  <si>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</si>
  <si>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</si>
  <si>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</si>
  <si>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</si>
  <si>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</si>
  <si>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</si>
  <si>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</si>
  <si>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</si>
  <si>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</si>
  <si>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</si>
  <si>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</si>
  <si>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</si>
  <si>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</si>
  <si>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</si>
  <si>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</si>
  <si>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</si>
  <si>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</si>
  <si>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</si>
  <si>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</si>
  <si>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</si>
  <si>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</si>
  <si>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</si>
  <si>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</si>
  <si>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</si>
  <si>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</si>
  <si>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</si>
  <si>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</si>
  <si>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</si>
  <si>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</si>
  <si>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</si>
  <si>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</si>
  <si>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</si>
  <si>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</si>
  <si>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</si>
  <si>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</si>
  <si>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</si>
  <si>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</si>
  <si>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</si>
  <si>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</si>
  <si>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</si>
  <si>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</si>
  <si>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</si>
  <si>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</si>
  <si>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</si>
  <si>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</si>
  <si>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</si>
  <si>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</si>
  <si>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</si>
  <si>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</si>
  <si>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</si>
  <si>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</si>
  <si>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</si>
  <si>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</si>
  <si>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</si>
  <si>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</si>
  <si>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</si>
  <si>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</si>
  <si>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</si>
  <si>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</si>
  <si>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</si>
  <si>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</si>
  <si>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</si>
  <si>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</si>
  <si>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</si>
  <si>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</si>
  <si>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</si>
  <si>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</si>
  <si>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</si>
  <si>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</si>
  <si>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</si>
  <si>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</si>
  <si>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</si>
  <si>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</si>
  <si>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</si>
  <si>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</si>
  <si>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</si>
  <si>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</si>
  <si>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</si>
  <si>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</si>
  <si>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</si>
  <si>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</si>
  <si>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</si>
  <si>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</si>
  <si>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</si>
  <si>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</si>
  <si>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</si>
  <si>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</si>
  <si>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</si>
  <si>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</si>
  <si>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</si>
  <si>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</si>
  <si>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</si>
  <si>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</si>
  <si>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</si>
  <si>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</si>
  <si>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</si>
  <si>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</si>
  <si>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</si>
  <si>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</si>
  <si>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</si>
  <si>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</si>
  <si>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</si>
  <si>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</si>
  <si>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</si>
  <si>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</si>
  <si>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</si>
  <si>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</si>
  <si>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</si>
  <si>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</si>
  <si>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</si>
  <si>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</si>
  <si>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</si>
  <si>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</si>
  <si>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</si>
  <si>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</si>
  <si>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</si>
  <si>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</si>
  <si>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</si>
  <si>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</si>
  <si>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</si>
  <si>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</si>
  <si>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</si>
  <si>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</si>
  <si>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</si>
  <si>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</si>
  <si>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</si>
  <si>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</si>
  <si>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</si>
  <si>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</si>
  <si>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</si>
  <si>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</si>
  <si>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</si>
  <si>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</si>
  <si>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</si>
  <si>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</si>
  <si>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</si>
  <si>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</si>
  <si>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</si>
  <si>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</si>
  <si>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</si>
  <si>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</si>
  <si>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</si>
  <si>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</si>
  <si>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</si>
  <si>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</si>
  <si>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</si>
  <si>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</si>
  <si>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</si>
  <si>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</si>
  <si>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</si>
  <si>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</si>
  <si>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</si>
  <si>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</si>
  <si>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</si>
  <si>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</si>
  <si>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</si>
  <si>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</si>
  <si>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</si>
  <si>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</si>
  <si>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</si>
  <si>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</si>
  <si>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</si>
  <si>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</si>
  <si>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</si>
  <si>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</si>
  <si>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</si>
  <si>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</si>
  <si>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</si>
  <si>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</si>
  <si>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</si>
  <si>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</si>
  <si>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</si>
  <si>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</si>
  <si>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</si>
  <si>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</si>
  <si>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</si>
  <si>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</si>
  <si>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</si>
  <si>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</si>
  <si>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</si>
  <si>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</si>
  <si>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</si>
  <si>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</si>
  <si>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</si>
  <si>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</si>
  <si>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</si>
  <si>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</si>
  <si>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</si>
  <si>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</si>
  <si>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</si>
  <si>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</si>
  <si>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</si>
  <si>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</si>
  <si>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</si>
  <si>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</si>
  <si>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</si>
  <si>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</si>
  <si>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</si>
  <si>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</si>
  <si>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</si>
  <si>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</si>
  <si>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</si>
  <si>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</si>
  <si>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</si>
  <si>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</si>
  <si>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</si>
  <si>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</si>
  <si>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</si>
  <si>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</si>
  <si>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</si>
  <si>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</si>
  <si>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</si>
  <si>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</si>
  <si>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</si>
  <si>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</si>
  <si>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</si>
  <si>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</si>
  <si>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</si>
  <si>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</si>
  <si>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</si>
  <si>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</si>
  <si>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</si>
  <si>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</si>
  <si>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</si>
  <si>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</si>
  <si>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</si>
  <si>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</si>
  <si>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</si>
  <si>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</si>
  <si>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</si>
  <si>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</si>
  <si>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</si>
  <si>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</si>
  <si>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</si>
  <si>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</si>
  <si>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</si>
  <si>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</si>
  <si>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</si>
  <si>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</si>
  <si>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</si>
  <si>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</si>
  <si>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</si>
  <si>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</si>
  <si>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</si>
  <si>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</si>
  <si>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</si>
  <si>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</si>
  <si>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</si>
  <si>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</si>
  <si>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</si>
  <si>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</si>
  <si>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</si>
  <si>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</si>
  <si>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</si>
  <si>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</si>
  <si>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</si>
  <si>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</si>
  <si>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</si>
  <si>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</si>
  <si>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</si>
  <si>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</si>
  <si>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</si>
  <si>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</si>
  <si>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</si>
  <si>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</si>
  <si>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</si>
  <si>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</si>
  <si>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</si>
  <si>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</si>
  <si>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</si>
  <si>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</si>
  <si>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</si>
  <si>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</si>
  <si>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</si>
  <si>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</si>
  <si>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</si>
  <si>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</si>
  <si>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</si>
  <si>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</si>
  <si>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</si>
  <si>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</si>
  <si>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</si>
  <si>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</si>
  <si>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</si>
  <si>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</si>
  <si>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</si>
  <si>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</si>
  <si>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</si>
  <si>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</si>
  <si>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</si>
  <si>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</si>
  <si>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</si>
  <si>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</si>
  <si>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</si>
  <si>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</si>
  <si>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</si>
  <si>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</si>
  <si>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</si>
  <si>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</si>
  <si>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</si>
  <si>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</si>
  <si>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</si>
  <si>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</si>
  <si>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</si>
  <si>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</si>
  <si>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</si>
  <si>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</si>
  <si>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</si>
  <si>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</si>
  <si>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</si>
  <si>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</si>
  <si>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</si>
  <si>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</si>
  <si>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</si>
  <si>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</si>
  <si>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</si>
  <si>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</si>
  <si>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</si>
  <si>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</si>
  <si>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</si>
  <si>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</si>
  <si>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</si>
  <si>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</si>
  <si>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</si>
  <si>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</si>
  <si>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</si>
  <si>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</si>
  <si>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</si>
  <si>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</si>
  <si>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</si>
  <si>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</si>
  <si>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</si>
  <si>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</si>
  <si>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</si>
  <si>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</si>
  <si>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</si>
  <si>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</si>
  <si>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</si>
  <si>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</si>
  <si>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</si>
  <si>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</si>
  <si>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</si>
  <si>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</si>
  <si>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</si>
  <si>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</si>
  <si>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</si>
  <si>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</si>
  <si>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</si>
  <si>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</si>
  <si>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</si>
  <si>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</si>
  <si>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</si>
  <si>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</si>
  <si>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</si>
  <si>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</si>
  <si>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</si>
  <si>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</si>
  <si>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</si>
  <si>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</si>
  <si>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</si>
  <si>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</si>
  <si>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</si>
  <si>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</si>
  <si>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</si>
  <si>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</si>
  <si>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</si>
  <si>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</si>
  <si>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</si>
  <si>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</si>
  <si>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</si>
  <si>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</si>
  <si>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</si>
  <si>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</si>
  <si>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</si>
  <si>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</si>
  <si>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</si>
  <si>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</si>
  <si>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</si>
  <si>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</si>
  <si>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</si>
  <si>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</si>
  <si>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</si>
  <si>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</si>
  <si>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</si>
  <si>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</si>
  <si>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</si>
  <si>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</si>
  <si>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</si>
  <si>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</si>
  <si>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</si>
  <si>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</si>
  <si>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</si>
  <si>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</si>
  <si>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</si>
  <si>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</si>
  <si>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</si>
  <si>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</si>
  <si>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</si>
  <si>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</si>
  <si>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</si>
  <si>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</si>
  <si>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</si>
  <si>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</si>
  <si>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</si>
  <si>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</si>
  <si>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</si>
  <si>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</si>
  <si>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</si>
  <si>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</si>
  <si>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</si>
  <si>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</si>
  <si>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</si>
  <si>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</si>
  <si>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</si>
  <si>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</si>
  <si>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</si>
  <si>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</si>
  <si>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</si>
  <si>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</si>
  <si>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</si>
  <si>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</si>
  <si>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</si>
  <si>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</si>
  <si>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</si>
  <si>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</si>
  <si>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</si>
  <si>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</si>
  <si>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</si>
  <si>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</si>
  <si>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</si>
  <si>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</si>
  <si>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</si>
  <si>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</si>
  <si>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</si>
  <si>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</si>
  <si>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</si>
  <si>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</si>
  <si>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</si>
  <si>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</si>
  <si>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</si>
  <si>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</si>
  <si>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</si>
  <si>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</si>
  <si>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</si>
  <si>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</si>
  <si>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</si>
  <si>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</si>
  <si>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</si>
  <si>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</si>
  <si>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</si>
  <si>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</si>
  <si>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</si>
  <si>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</si>
  <si>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</si>
  <si>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</si>
  <si>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</si>
  <si>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</si>
  <si>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</si>
  <si>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</si>
  <si>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</si>
  <si>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</si>
  <si>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</si>
  <si>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</si>
  <si>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</si>
  <si>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</si>
  <si>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</si>
  <si>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</si>
  <si>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</si>
  <si>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</si>
  <si>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</si>
  <si>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</si>
  <si>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</si>
  <si>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</si>
  <si>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</si>
  <si>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</si>
  <si>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</si>
  <si>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</si>
  <si>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</si>
  <si>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</si>
  <si>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</si>
  <si>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</si>
  <si>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</si>
  <si>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</si>
  <si>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</si>
  <si>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</si>
  <si>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</si>
  <si>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</si>
  <si>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</si>
  <si>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</si>
  <si>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</si>
  <si>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</si>
  <si>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</si>
  <si>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</si>
  <si>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</si>
  <si>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</si>
  <si>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</si>
  <si>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</si>
  <si>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</si>
  <si>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</si>
  <si>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</si>
  <si>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</si>
  <si>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</si>
  <si>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</si>
  <si>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</si>
  <si>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</si>
  <si>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</si>
  <si>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</si>
  <si>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</si>
  <si>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</si>
  <si>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</si>
  <si>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</si>
  <si>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</si>
  <si>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</si>
  <si>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</si>
  <si>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</si>
  <si>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</si>
  <si>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</si>
  <si>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</si>
  <si>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</si>
  <si>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</si>
  <si>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</si>
  <si>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</si>
  <si>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</si>
  <si>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</si>
  <si>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</si>
  <si>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</si>
  <si>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</si>
  <si>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</si>
  <si>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</si>
  <si>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</si>
  <si>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</si>
  <si>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</si>
  <si>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</si>
  <si>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</si>
  <si>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</si>
  <si>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</si>
  <si>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</si>
  <si>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</si>
  <si>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</si>
  <si>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</si>
  <si>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</si>
  <si>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</si>
  <si>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</si>
  <si>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</si>
  <si>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</si>
  <si>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</si>
  <si>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</si>
  <si>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</si>
  <si>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</si>
  <si>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</si>
  <si>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</si>
  <si>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</si>
  <si>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</si>
  <si>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</si>
  <si>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</si>
  <si>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</si>
  <si>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</si>
  <si>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</si>
  <si>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</si>
  <si>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</si>
  <si>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</si>
  <si>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</si>
  <si>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</si>
  <si>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</si>
  <si>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</si>
  <si>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</si>
  <si>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</si>
  <si>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</si>
  <si>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</si>
  <si>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</si>
  <si>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</si>
  <si>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</si>
  <si>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</si>
  <si>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</si>
  <si>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</si>
  <si>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</si>
  <si>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</si>
  <si>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</si>
  <si>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</si>
  <si>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</si>
  <si>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</si>
  <si>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</si>
  <si>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</si>
  <si>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</si>
  <si>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</si>
  <si>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</si>
  <si>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</si>
  <si>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</si>
  <si>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</si>
  <si>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</si>
  <si>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</si>
  <si>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</si>
  <si>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</si>
  <si>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</si>
  <si>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</si>
  <si>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</si>
  <si>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</si>
  <si>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</si>
  <si>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</si>
  <si>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</si>
  <si>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</si>
  <si>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</si>
  <si>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</si>
  <si>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</si>
  <si>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</si>
  <si>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</si>
  <si>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</si>
  <si>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</si>
  <si>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</si>
  <si>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</si>
  <si>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</si>
  <si>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</si>
  <si>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</si>
  <si>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</si>
  <si>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</si>
  <si>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</si>
  <si>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</si>
  <si>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</si>
  <si>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</si>
  <si>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</si>
  <si>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</si>
  <si>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</si>
  <si>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</si>
  <si>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</si>
  <si>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</si>
  <si>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</si>
  <si>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</si>
  <si>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</si>
  <si>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</si>
  <si>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</si>
  <si>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</si>
  <si>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</si>
  <si>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</si>
  <si>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</si>
  <si>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</si>
  <si>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</si>
  <si>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</si>
  <si>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</si>
  <si>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</si>
  <si>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</si>
  <si>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</si>
  <si>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</si>
  <si>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</si>
  <si>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</si>
  <si>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</si>
  <si>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</si>
  <si>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</si>
  <si>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</si>
  <si>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</si>
  <si>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</si>
  <si>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</si>
  <si>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</si>
  <si>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</si>
  <si>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</si>
  <si>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</si>
  <si>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</si>
  <si>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</si>
  <si>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</si>
  <si>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</si>
  <si>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</si>
  <si>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</si>
  <si>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</si>
  <si>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</si>
  <si>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</si>
  <si>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</si>
  <si>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</si>
  <si>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</si>
  <si>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</si>
  <si>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</si>
  <si>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</si>
  <si>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</si>
  <si>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</si>
  <si>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</si>
  <si>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</si>
  <si>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</si>
  <si>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</si>
  <si>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</si>
  <si>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</si>
  <si>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</si>
  <si>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</si>
  <si>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</si>
  <si>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</si>
  <si>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</si>
  <si>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</si>
  <si>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</si>
  <si>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</si>
  <si>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</si>
  <si>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</si>
  <si>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</si>
  <si>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</si>
  <si>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</si>
  <si>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</si>
  <si>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</si>
  <si>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</si>
  <si>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</si>
  <si>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</si>
  <si>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</si>
  <si>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</si>
  <si>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</si>
  <si>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</si>
  <si>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</si>
  <si>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</si>
  <si>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</si>
  <si>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</si>
  <si>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</si>
  <si>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</si>
  <si>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</si>
  <si>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</si>
  <si>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</si>
  <si>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</si>
  <si>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</si>
  <si>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</si>
  <si>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</si>
  <si>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</si>
  <si>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</si>
  <si>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</si>
  <si>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</si>
  <si>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</si>
  <si>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</si>
  <si>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</si>
  <si>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</si>
  <si>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</si>
  <si>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</si>
  <si>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</si>
  <si>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</si>
  <si>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</si>
  <si>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</si>
  <si>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</si>
  <si>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</si>
  <si>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</si>
  <si>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</si>
  <si>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</si>
  <si>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</si>
  <si>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</si>
  <si>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</si>
  <si>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</si>
  <si>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</si>
  <si>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</si>
  <si>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</si>
  <si>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</si>
  <si>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</si>
  <si>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</si>
  <si>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</si>
  <si>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</si>
  <si>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</si>
  <si>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</si>
  <si>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</si>
  <si>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</si>
  <si>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</si>
  <si>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</si>
  <si>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</si>
  <si>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</si>
  <si>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</si>
  <si>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</si>
  <si>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</si>
  <si>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</si>
  <si>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</si>
  <si>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</si>
  <si>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</si>
  <si>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</si>
  <si>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</si>
  <si>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</si>
  <si>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</si>
  <si>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</si>
  <si>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</si>
  <si>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</si>
  <si>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</si>
  <si>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</si>
  <si>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</si>
  <si>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</si>
  <si>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</si>
  <si>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</si>
  <si>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</si>
  <si>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</si>
  <si>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</si>
  <si>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</si>
  <si>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</si>
  <si>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</si>
  <si>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</si>
  <si>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</si>
  <si>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</si>
  <si>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</si>
  <si>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</si>
  <si>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</si>
  <si>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</si>
  <si>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</si>
  <si>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</si>
  <si>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</si>
  <si>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</si>
  <si>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</si>
  <si>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</si>
  <si>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</si>
  <si>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</si>
  <si>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</si>
  <si>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</si>
  <si>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</si>
  <si>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</si>
  <si>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</si>
  <si>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</si>
  <si>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</si>
  <si>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</si>
  <si>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</si>
  <si>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</si>
  <si>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</si>
  <si>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</si>
  <si>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</si>
  <si>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</si>
  <si>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</si>
  <si>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</si>
  <si>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</si>
  <si>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</si>
  <si>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</si>
  <si>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</si>
  <si>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</si>
  <si>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</si>
  <si>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</si>
  <si>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</si>
  <si>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</si>
  <si>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</si>
  <si>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</si>
  <si>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</si>
  <si>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</si>
  <si>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</si>
  <si>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</si>
  <si>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</si>
  <si>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</si>
  <si>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</si>
  <si>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</si>
  <si>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</si>
  <si>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</si>
  <si>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</si>
  <si>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</si>
  <si>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</si>
  <si>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</si>
  <si>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</si>
  <si>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</si>
  <si>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</si>
  <si>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</si>
  <si>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</si>
  <si>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</si>
  <si>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</si>
  <si>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</si>
  <si>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</si>
  <si>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</si>
  <si>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</si>
  <si>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</si>
  <si>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</si>
  <si>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</si>
  <si>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</si>
  <si>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</si>
  <si>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</si>
  <si>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</si>
  <si>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</si>
  <si>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</si>
  <si>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</si>
  <si>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</si>
  <si>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</si>
  <si>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</si>
  <si>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</si>
  <si>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</si>
  <si>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</si>
  <si>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</si>
  <si>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</si>
  <si>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</si>
  <si>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</si>
  <si>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</si>
  <si>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</si>
  <si>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</si>
  <si>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</si>
  <si>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</si>
  <si>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</si>
  <si>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</si>
  <si>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</si>
  <si>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</si>
  <si>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</si>
  <si>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</si>
  <si>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</si>
  <si>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</si>
  <si>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</si>
  <si>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</si>
  <si>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</si>
  <si>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</si>
  <si>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</si>
  <si>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</si>
  <si>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</si>
  <si>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</si>
  <si>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</si>
  <si>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</si>
  <si>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</si>
  <si>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</si>
  <si>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</si>
  <si>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</si>
  <si>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</si>
  <si>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</si>
  <si>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</si>
  <si>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</si>
  <si>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</si>
  <si>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</si>
  <si>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</si>
  <si>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</si>
  <si>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</si>
  <si>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</si>
  <si>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</si>
  <si>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</si>
  <si>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</si>
  <si>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</si>
  <si>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</si>
  <si>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</si>
  <si>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</si>
  <si>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</si>
  <si>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</si>
  <si>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</si>
  <si>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</si>
  <si>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</si>
  <si>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</si>
  <si>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</si>
  <si>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</si>
  <si>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</si>
  <si>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</si>
  <si>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</si>
  <si>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</si>
  <si>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</si>
  <si>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</si>
  <si>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</si>
  <si>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</si>
  <si>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</si>
  <si>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</si>
  <si>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</si>
  <si>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</si>
  <si>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</si>
  <si>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</si>
  <si>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</si>
  <si>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</si>
  <si>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</si>
  <si>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</si>
  <si>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</si>
  <si>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</si>
  <si>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</si>
  <si>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</si>
  <si>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</si>
  <si>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</si>
  <si>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</si>
  <si>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</si>
  <si>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</si>
  <si>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</si>
  <si>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</si>
  <si>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</si>
  <si>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</si>
  <si>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</si>
  <si>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</si>
  <si>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</si>
  <si>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</si>
  <si>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</si>
  <si>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</si>
  <si>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</si>
  <si>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</si>
  <si>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</si>
  <si>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</si>
  <si>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</si>
  <si>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</si>
  <si>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</si>
  <si>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</si>
  <si>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</si>
  <si>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</si>
  <si>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</si>
  <si>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</si>
  <si>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</si>
  <si>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</si>
  <si>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</si>
  <si>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</si>
  <si>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</si>
  <si>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</si>
  <si>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</si>
  <si>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</si>
  <si>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</si>
  <si>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</si>
  <si>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</si>
  <si>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</si>
  <si>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</si>
  <si>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</si>
  <si>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</si>
  <si>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</si>
  <si>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</si>
  <si>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</si>
  <si>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</si>
  <si>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</si>
  <si>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</si>
  <si>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</si>
  <si>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</si>
  <si>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</si>
  <si>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</si>
  <si>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</si>
  <si>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</si>
  <si>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</si>
  <si>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</si>
  <si>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</si>
  <si>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</si>
  <si>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</si>
  <si>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</si>
  <si>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</si>
  <si>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</si>
  <si>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</si>
  <si>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</si>
  <si>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</si>
  <si>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</si>
  <si>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</si>
  <si>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</si>
  <si>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</si>
  <si>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</si>
  <si>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</si>
  <si>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</si>
  <si>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</si>
  <si>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</si>
  <si>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</si>
  <si>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</si>
  <si>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</si>
  <si>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</si>
  <si>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</si>
  <si>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</si>
  <si>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</si>
  <si>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</si>
  <si>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</si>
  <si>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</si>
  <si>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</si>
  <si>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</si>
  <si>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</si>
  <si>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</si>
  <si>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</si>
  <si>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</si>
  <si>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</si>
  <si>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</si>
  <si>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</si>
  <si>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</si>
  <si>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</si>
  <si>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</si>
  <si>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</si>
  <si>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</si>
  <si>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</si>
  <si>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</si>
  <si>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</si>
  <si>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</si>
  <si>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</si>
  <si>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</si>
  <si>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</si>
  <si>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</si>
  <si>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</si>
  <si>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</si>
  <si>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</si>
  <si>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</si>
  <si>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</si>
  <si>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</si>
  <si>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</si>
  <si>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</si>
  <si>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</si>
  <si>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</si>
  <si>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</si>
  <si>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</si>
  <si>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</si>
  <si>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</si>
  <si>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</si>
  <si>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</si>
  <si>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</si>
  <si>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</si>
  <si>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</si>
  <si>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</si>
  <si>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</si>
  <si>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</si>
  <si>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</si>
  <si>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</si>
  <si>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</si>
  <si>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</si>
  <si>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</si>
  <si>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</si>
  <si>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</si>
  <si>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</si>
  <si>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</si>
  <si>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</si>
  <si>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</si>
  <si>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</si>
  <si>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</si>
  <si>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</si>
  <si>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</si>
  <si>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</si>
  <si>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</si>
  <si>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</si>
  <si>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</si>
  <si>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</si>
  <si>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</si>
  <si>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</si>
  <si>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</si>
  <si>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</si>
  <si>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</si>
  <si>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</si>
  <si>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</si>
  <si>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</si>
  <si>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</si>
  <si>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</si>
  <si>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</si>
  <si>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</si>
  <si>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</si>
  <si>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</si>
  <si>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</si>
  <si>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</si>
  <si>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</si>
  <si>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</si>
  <si>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</si>
  <si>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</si>
  <si>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</si>
  <si>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</si>
  <si>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</si>
  <si>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</si>
  <si>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</si>
  <si>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</si>
  <si>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</si>
  <si>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</si>
  <si>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</si>
  <si>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</si>
  <si>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</si>
  <si>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</si>
  <si>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</si>
  <si>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</si>
  <si>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</si>
  <si>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</si>
  <si>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</si>
  <si>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</si>
  <si>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</si>
  <si>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</si>
  <si>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</si>
  <si>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</si>
  <si>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</si>
  <si>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</si>
  <si>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</si>
  <si>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</si>
  <si>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</si>
  <si>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</si>
  <si>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</si>
  <si>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</si>
  <si>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</si>
  <si>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</si>
  <si>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</si>
  <si>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</si>
  <si>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</si>
  <si>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</si>
  <si>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</si>
  <si>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</si>
  <si>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</si>
  <si>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</si>
  <si>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</si>
  <si>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</si>
  <si>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</si>
  <si>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</si>
  <si>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</si>
  <si>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</si>
  <si>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</si>
  <si>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</si>
  <si>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</si>
  <si>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</si>
  <si>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</si>
  <si>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</si>
  <si>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</si>
  <si>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</si>
  <si>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</si>
  <si>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</si>
  <si>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</si>
  <si>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</si>
  <si>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</si>
  <si>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</si>
  <si>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</si>
  <si>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</si>
  <si>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</si>
  <si>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</si>
  <si>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</si>
  <si>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</si>
  <si>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</si>
  <si>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</si>
  <si>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</si>
  <si>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</si>
  <si>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</si>
  <si>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</si>
  <si>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</si>
  <si>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</si>
  <si>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</si>
  <si>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</si>
  <si>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</si>
  <si>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</si>
  <si>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</si>
  <si>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</si>
  <si>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</si>
  <si>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</si>
  <si>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</si>
  <si>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</si>
  <si>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</si>
  <si>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</si>
  <si>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</si>
  <si>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</si>
  <si>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</si>
  <si>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</si>
  <si>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</si>
  <si>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</si>
  <si>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</si>
  <si>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</si>
  <si>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</si>
  <si>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</si>
  <si>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</si>
  <si>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</si>
  <si>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</si>
  <si>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</si>
  <si>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</si>
  <si>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</si>
  <si>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</si>
  <si>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</si>
  <si>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</si>
  <si>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</si>
  <si>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</si>
  <si>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</si>
  <si>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</si>
  <si>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</si>
  <si>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</si>
  <si>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</si>
  <si>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</si>
  <si>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</si>
  <si>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</si>
  <si>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</si>
  <si>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</si>
  <si>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</si>
  <si>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</si>
  <si>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</si>
  <si>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</si>
  <si>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</si>
  <si>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</si>
  <si>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</si>
  <si>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</si>
  <si>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</si>
  <si>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</si>
  <si>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</si>
  <si>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</si>
  <si>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</si>
  <si>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</si>
  <si>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</si>
  <si>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</si>
  <si>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</si>
  <si>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</si>
  <si>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</si>
  <si>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</si>
  <si>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</si>
  <si>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</si>
  <si>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</si>
  <si>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</si>
  <si>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</si>
  <si>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</si>
  <si>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</si>
  <si>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</si>
  <si>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</si>
  <si>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</si>
  <si>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</si>
  <si>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</si>
  <si>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</si>
  <si>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</si>
  <si>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</si>
  <si>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</si>
  <si>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</si>
  <si>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</si>
  <si>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</si>
  <si>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</si>
  <si>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</si>
  <si>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</si>
  <si>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</si>
  <si>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</si>
  <si>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</si>
  <si>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</si>
  <si>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</si>
  <si>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</si>
  <si>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</si>
  <si>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</si>
  <si>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</si>
  <si>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</si>
  <si>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</si>
  <si>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</si>
  <si>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</si>
  <si>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</si>
  <si>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</si>
  <si>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</si>
  <si>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</si>
  <si>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</si>
  <si>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</si>
  <si>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</si>
  <si>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</si>
  <si>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</si>
  <si>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</si>
  <si>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</si>
  <si>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</si>
  <si>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</si>
  <si>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</si>
  <si>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</si>
  <si>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</si>
  <si>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</si>
  <si>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</si>
  <si>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</si>
  <si>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</si>
  <si>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</si>
  <si>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</si>
  <si>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</si>
  <si>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</si>
  <si>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</si>
  <si>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</si>
  <si>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</si>
  <si>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</si>
  <si>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</si>
  <si>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</si>
  <si>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</si>
  <si>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</si>
  <si>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</si>
  <si>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</si>
  <si>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</si>
  <si>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</si>
  <si>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</si>
  <si>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</si>
  <si>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</si>
  <si>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</si>
  <si>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</si>
  <si>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</si>
  <si>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</si>
  <si>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</si>
  <si>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</si>
  <si>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</si>
  <si>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</si>
  <si>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</si>
  <si>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</si>
  <si>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</si>
  <si>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</si>
  <si>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</si>
  <si>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</si>
  <si>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</si>
  <si>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</si>
  <si>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</si>
  <si>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</si>
  <si>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</si>
  <si>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</si>
  <si>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</si>
  <si>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</si>
  <si>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</si>
  <si>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</si>
  <si>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</si>
  <si>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</si>
  <si>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</si>
  <si>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</si>
  <si>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</si>
  <si>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</si>
  <si>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</si>
  <si>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</si>
  <si>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</si>
  <si>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</si>
  <si>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</si>
  <si>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</si>
  <si>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</si>
  <si>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</si>
  <si>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</si>
  <si>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</si>
  <si>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</si>
  <si>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</si>
  <si>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</si>
  <si>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</si>
  <si>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</si>
  <si>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</si>
  <si>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</si>
  <si>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</si>
  <si>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</si>
  <si>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</si>
  <si>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</si>
  <si>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</si>
  <si>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</si>
  <si>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</si>
  <si>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</si>
  <si>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</si>
  <si>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</si>
  <si>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</si>
  <si>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</si>
  <si>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</si>
  <si>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</si>
  <si>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</si>
  <si>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</si>
  <si>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</si>
  <si>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</si>
  <si>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</si>
  <si>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</si>
  <si>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</si>
  <si>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</si>
  <si>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</si>
  <si>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</si>
  <si>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</si>
  <si>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</si>
  <si>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</si>
  <si>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</si>
  <si>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</si>
  <si>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</si>
  <si>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</si>
  <si>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</si>
  <si>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</si>
  <si>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</si>
  <si>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</si>
  <si>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</si>
  <si>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</si>
  <si>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</si>
  <si>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</si>
  <si>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</si>
  <si>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</si>
  <si>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</si>
  <si>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</si>
  <si>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</si>
  <si>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</si>
  <si>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</si>
  <si>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</si>
  <si>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</si>
  <si>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</si>
  <si>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</si>
  <si>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</si>
  <si>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</si>
  <si>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</si>
  <si>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</si>
  <si>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</si>
  <si>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</si>
  <si>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</si>
  <si>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</si>
  <si>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</si>
  <si>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</si>
  <si>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</si>
  <si>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</si>
  <si>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</si>
  <si>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</si>
  <si>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</si>
  <si>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</si>
  <si>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</si>
  <si>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</si>
  <si>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</si>
  <si>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</si>
  <si>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</si>
  <si>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</si>
  <si>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</si>
  <si>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</si>
  <si>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</si>
  <si>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</si>
  <si>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</si>
  <si>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</si>
  <si>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</si>
  <si>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</si>
  <si>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</si>
  <si>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</si>
  <si>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</si>
  <si>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</si>
  <si>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</si>
  <si>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</si>
  <si>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</si>
  <si>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</si>
  <si>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</si>
  <si>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</si>
  <si>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</si>
  <si>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</si>
  <si>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</si>
  <si>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</si>
  <si>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</si>
  <si>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</si>
  <si>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</si>
  <si>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</si>
  <si>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</si>
  <si>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</si>
  <si>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</si>
  <si>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</si>
  <si>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</si>
  <si>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</si>
  <si>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</si>
  <si>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</si>
  <si>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</si>
  <si>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</si>
  <si>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</si>
  <si>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</si>
  <si>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</si>
  <si>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</si>
  <si>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</si>
  <si>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</si>
  <si>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</si>
  <si>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</si>
  <si>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</si>
  <si>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</si>
  <si>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</si>
  <si>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</si>
  <si>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</si>
  <si>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</si>
  <si>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</si>
  <si>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</si>
  <si>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</si>
  <si>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</si>
  <si>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</si>
  <si>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</si>
  <si>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</si>
  <si>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</si>
  <si>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</si>
  <si>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</si>
  <si>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</si>
  <si>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</si>
  <si>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</si>
  <si>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</si>
  <si>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</si>
  <si>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</si>
  <si>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</si>
  <si>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</si>
  <si>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</si>
  <si>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</si>
  <si>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</si>
  <si>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</si>
  <si>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</si>
  <si>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</si>
  <si>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</si>
  <si>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</si>
  <si>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</si>
  <si>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</si>
  <si>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</si>
  <si>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</si>
  <si>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</si>
  <si>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</si>
  <si>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</si>
  <si>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</si>
  <si>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</si>
  <si>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</si>
  <si>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</si>
  <si>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</si>
  <si>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</si>
  <si>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</si>
  <si>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</si>
  <si>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</si>
  <si>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</si>
  <si>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</si>
  <si>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</si>
  <si>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</si>
  <si>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</si>
  <si>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</si>
  <si>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</si>
  <si>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</si>
  <si>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</si>
  <si>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</si>
  <si>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</si>
  <si>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</si>
  <si>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</si>
  <si>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</si>
  <si>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</si>
  <si>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</si>
  <si>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</si>
  <si>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</si>
  <si>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</si>
  <si>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</si>
  <si>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</si>
  <si>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</si>
  <si>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</si>
  <si>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</si>
  <si>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</si>
  <si>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</si>
  <si>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</si>
  <si>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</si>
  <si>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</si>
  <si>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</si>
  <si>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</si>
  <si>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</si>
  <si>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</si>
  <si>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</si>
  <si>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</si>
  <si>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</si>
  <si>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</si>
  <si>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</si>
  <si>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</si>
  <si>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</si>
  <si>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</si>
  <si>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</si>
  <si>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</si>
  <si>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</si>
  <si>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</si>
  <si>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</si>
  <si>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</si>
  <si>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</si>
  <si>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</si>
  <si>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</si>
  <si>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</si>
  <si>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</si>
  <si>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</si>
  <si>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</si>
  <si>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</si>
  <si>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</si>
  <si>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</si>
  <si>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</si>
  <si>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</si>
  <si>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</si>
  <si>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</si>
  <si>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</si>
  <si>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</si>
  <si>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</si>
  <si>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</si>
  <si>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</si>
  <si>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</si>
  <si>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</si>
  <si>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</si>
  <si>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</si>
  <si>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</si>
  <si>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</si>
  <si>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</si>
  <si>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</si>
  <si>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</si>
  <si>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</si>
  <si>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</si>
  <si>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</si>
  <si>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</si>
  <si>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</si>
  <si>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</si>
  <si>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</si>
  <si>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</si>
  <si>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</si>
  <si>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</si>
  <si>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</si>
  <si>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</si>
  <si>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</si>
  <si>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</si>
  <si>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</si>
  <si>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</si>
  <si>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</si>
  <si>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</si>
  <si>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</si>
  <si>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</si>
  <si>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</si>
  <si>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</si>
  <si>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</si>
  <si>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</si>
  <si>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</si>
  <si>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</si>
  <si>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</si>
  <si>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</si>
  <si>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</si>
  <si>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</si>
  <si>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</si>
  <si>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</si>
  <si>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</si>
  <si>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</si>
  <si>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</si>
  <si>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</si>
  <si>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</si>
  <si>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</si>
  <si>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</si>
  <si>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</si>
  <si>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</si>
  <si>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</si>
  <si>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</si>
  <si>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</si>
  <si>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</si>
  <si>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</si>
  <si>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</si>
  <si>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</si>
  <si>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</si>
  <si>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</si>
  <si>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</si>
  <si>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</si>
  <si>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</si>
  <si>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</si>
  <si>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</si>
  <si>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</si>
  <si>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</si>
  <si>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</si>
  <si>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</si>
  <si>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</si>
  <si>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</si>
  <si>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</si>
  <si>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</si>
  <si>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</si>
  <si>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</si>
  <si>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</si>
  <si>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</si>
  <si>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</si>
  <si>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</si>
  <si>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</si>
  <si>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</si>
  <si>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</si>
  <si>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</si>
  <si>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</si>
  <si>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</si>
  <si>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</si>
  <si>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</si>
  <si>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</si>
  <si>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</si>
  <si>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</si>
  <si>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</si>
  <si>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</si>
  <si>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</si>
  <si>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</si>
  <si>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</si>
  <si>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</si>
  <si>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</si>
  <si>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</si>
  <si>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</si>
  <si>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</si>
  <si>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</si>
  <si>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</si>
  <si>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</si>
  <si>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</si>
  <si>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</si>
  <si>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</si>
  <si>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</si>
  <si>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</si>
  <si>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</si>
  <si>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</si>
  <si>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</si>
  <si>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</si>
  <si>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</si>
  <si>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</si>
  <si>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</si>
  <si>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</si>
  <si>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</si>
  <si>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</si>
  <si>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</si>
  <si>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</si>
  <si>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</si>
  <si>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</si>
  <si>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</si>
  <si>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</si>
  <si>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</si>
  <si>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</si>
  <si>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</si>
  <si>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</si>
  <si>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</si>
  <si>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</si>
  <si>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</si>
  <si>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</si>
  <si>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</si>
  <si>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</si>
  <si>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</si>
  <si>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</si>
  <si>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</si>
  <si>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</si>
  <si>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</si>
  <si>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</si>
  <si>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</si>
  <si>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</si>
  <si>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</si>
  <si>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</si>
  <si>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</si>
  <si>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</si>
  <si>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</si>
  <si>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</si>
  <si>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</si>
  <si>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</si>
  <si>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</si>
  <si>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</si>
  <si>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</si>
  <si>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</si>
  <si>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</si>
  <si>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</si>
  <si>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</si>
  <si>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</si>
  <si>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</si>
  <si>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</si>
  <si>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</si>
  <si>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</si>
  <si>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</si>
  <si>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</si>
  <si>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</si>
  <si>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</si>
  <si>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</si>
  <si>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</si>
  <si>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</si>
  <si>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</si>
  <si>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</si>
  <si>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</si>
  <si>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</si>
  <si>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</si>
  <si>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</si>
  <si>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</si>
  <si>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</si>
  <si>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</si>
  <si>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</si>
  <si>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</si>
  <si>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</si>
  <si>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</si>
  <si>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</si>
  <si>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</si>
  <si>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</si>
  <si>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</si>
  <si>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</si>
  <si>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</si>
  <si>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</si>
  <si>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</si>
  <si>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</si>
  <si>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</si>
  <si>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</si>
  <si>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</si>
  <si>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</si>
  <si>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</si>
  <si>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</si>
  <si>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</si>
  <si>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</si>
  <si>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</si>
  <si>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</si>
  <si>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</si>
  <si>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</si>
  <si>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</si>
  <si>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</si>
  <si>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</si>
  <si>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</si>
  <si>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</si>
  <si>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</si>
  <si>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</si>
  <si>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</si>
  <si>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</si>
  <si>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</si>
  <si>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</si>
  <si>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</si>
  <si>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</si>
  <si>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</si>
  <si>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</si>
  <si>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</si>
  <si>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</si>
  <si>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</si>
  <si>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</si>
  <si>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</si>
  <si>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</si>
  <si>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</si>
  <si>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</si>
  <si>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</si>
  <si>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</si>
  <si>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</si>
  <si>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</si>
  <si>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</si>
  <si>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</si>
  <si>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</si>
  <si>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</si>
  <si>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</si>
  <si>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</si>
  <si>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</si>
  <si>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</si>
  <si>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</si>
  <si>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</si>
  <si>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</si>
  <si>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</si>
  <si>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</si>
  <si>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</si>
  <si>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</si>
  <si>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</si>
  <si>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</si>
  <si>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</si>
  <si>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</si>
  <si>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</si>
  <si>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</si>
  <si>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</si>
  <si>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</si>
  <si>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</si>
  <si>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</si>
  <si>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</si>
  <si>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</si>
  <si>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</si>
  <si>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</si>
  <si>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</si>
  <si>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</si>
  <si>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</si>
  <si>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</si>
  <si>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</si>
  <si>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</si>
  <si>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</si>
  <si>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</si>
  <si>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</si>
  <si>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</si>
  <si>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</si>
  <si>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</si>
  <si>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</si>
  <si>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</si>
  <si>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</si>
  <si>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</si>
  <si>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</si>
  <si>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</si>
  <si>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</si>
  <si>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</si>
  <si>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</si>
  <si>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</si>
  <si>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</si>
  <si>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</si>
  <si>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</si>
  <si>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</si>
  <si>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</si>
  <si>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</si>
  <si>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</si>
  <si>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</si>
  <si>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</si>
  <si>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</si>
  <si>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</si>
  <si>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</si>
  <si>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</si>
  <si>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</si>
  <si>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</si>
  <si>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</si>
  <si>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</si>
  <si>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</si>
  <si>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</si>
  <si>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</si>
  <si>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</si>
  <si>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</si>
  <si>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</si>
  <si>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</si>
  <si>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</si>
  <si>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</si>
  <si>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</si>
  <si>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</si>
  <si>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</si>
  <si>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</si>
  <si>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</si>
  <si>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</si>
  <si>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</si>
  <si>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</si>
  <si>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</si>
  <si>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</si>
  <si>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</si>
  <si>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</si>
  <si>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</si>
  <si>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</si>
  <si>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</si>
  <si>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</si>
  <si>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</si>
  <si>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</si>
  <si>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</si>
  <si>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</si>
  <si>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</si>
  <si>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</si>
  <si>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</si>
  <si>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</si>
  <si>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</si>
  <si>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</si>
  <si>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</si>
  <si>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</si>
  <si>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</si>
  <si>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</si>
  <si>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</si>
  <si>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</si>
  <si>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</si>
  <si>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</si>
  <si>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</si>
  <si>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</si>
  <si>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</si>
  <si>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</si>
  <si>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</si>
  <si>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</si>
  <si>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</si>
  <si>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</si>
  <si>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</si>
  <si>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</si>
  <si>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</si>
  <si>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</si>
  <si>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</si>
  <si>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</si>
  <si>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</si>
  <si>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</si>
  <si>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</si>
  <si>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</si>
  <si>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</si>
  <si>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</si>
  <si>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</si>
  <si>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</si>
  <si>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</si>
  <si>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</si>
  <si>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</si>
  <si>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</si>
  <si>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</si>
  <si>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</si>
  <si>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</si>
  <si>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</si>
  <si>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</si>
  <si>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</si>
  <si>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</si>
  <si>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</si>
  <si>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</si>
  <si>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</si>
  <si>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</si>
  <si>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</si>
  <si>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</si>
  <si>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</si>
  <si>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</si>
  <si>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</si>
  <si>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</si>
  <si>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</si>
  <si>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</si>
  <si>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</si>
  <si>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</si>
  <si>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</si>
  <si>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</si>
  <si>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</si>
  <si>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</si>
  <si>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</si>
  <si>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</si>
  <si>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</si>
  <si>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</si>
  <si>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</si>
  <si>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</si>
  <si>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</si>
  <si>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</si>
  <si>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</si>
  <si>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</si>
  <si>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</si>
  <si>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</si>
  <si>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</si>
  <si>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</si>
  <si>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</si>
  <si>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</si>
  <si>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</si>
  <si>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</si>
  <si>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</si>
  <si>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</si>
  <si>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</si>
  <si>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</si>
  <si>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</si>
  <si>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</si>
  <si>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</si>
  <si>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</si>
  <si>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</si>
  <si>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</si>
  <si>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</si>
  <si>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</si>
  <si>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</si>
  <si>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</si>
  <si>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</si>
  <si>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</si>
  <si>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</si>
  <si>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</si>
  <si>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</si>
  <si>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</si>
  <si>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</si>
  <si>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</si>
  <si>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</si>
  <si>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</si>
  <si>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</si>
  <si>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</si>
  <si>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</si>
  <si>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</si>
  <si>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</si>
  <si>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</si>
  <si>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</si>
  <si>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</si>
  <si>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</si>
  <si>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</si>
  <si>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</si>
  <si>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</si>
  <si>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</si>
  <si>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</si>
  <si>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</si>
  <si>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</si>
  <si>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</si>
  <si>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</si>
  <si>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</si>
  <si>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</si>
  <si>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</si>
  <si>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</si>
  <si>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</si>
  <si>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</si>
  <si>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</si>
  <si>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</si>
  <si>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</si>
  <si>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</si>
  <si>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</si>
  <si>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</si>
  <si>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</si>
  <si>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</si>
  <si>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</si>
  <si>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</si>
  <si>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</si>
  <si>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</si>
  <si>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</si>
  <si>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</si>
  <si>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</si>
  <si>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</si>
  <si>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</si>
  <si>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</si>
  <si>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</si>
  <si>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</si>
  <si>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</si>
  <si>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</si>
  <si>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</si>
  <si>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</si>
  <si>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</si>
  <si>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</si>
  <si>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</si>
  <si>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</si>
  <si>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</si>
  <si>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</si>
  <si>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</si>
  <si>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</si>
  <si>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</si>
  <si>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</si>
  <si>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</si>
  <si>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</si>
  <si>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</si>
  <si>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</si>
  <si>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</si>
  <si>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</si>
  <si>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</si>
  <si>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</si>
  <si>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</si>
  <si>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</si>
  <si>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</si>
  <si>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</si>
  <si>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</si>
  <si>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</si>
  <si>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</si>
  <si>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</si>
  <si>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</si>
  <si>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</si>
  <si>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</si>
  <si>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</si>
  <si>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</si>
  <si>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</si>
  <si>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</si>
  <si>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</si>
  <si>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</si>
  <si>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</si>
  <si>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</si>
  <si>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</si>
  <si>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</si>
  <si>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</si>
  <si>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</si>
  <si>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</si>
  <si>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</si>
  <si>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</si>
  <si>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</si>
  <si>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</si>
  <si>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</si>
  <si>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</si>
  <si>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</si>
  <si>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</si>
  <si>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</si>
  <si>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</si>
  <si>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</si>
  <si>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</si>
  <si>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</si>
  <si>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</si>
  <si>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</si>
  <si>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</si>
  <si>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</si>
  <si>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</si>
  <si>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</si>
  <si>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</si>
  <si>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</si>
  <si>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</si>
  <si>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</si>
  <si>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</si>
  <si>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</si>
  <si>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</si>
  <si>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</si>
  <si>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</si>
  <si>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</si>
  <si>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</si>
  <si>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</si>
  <si>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</si>
  <si>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</si>
  <si>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</si>
  <si>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</si>
  <si>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</si>
  <si>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</si>
  <si>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</si>
  <si>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</si>
  <si>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</si>
  <si>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</si>
  <si>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</si>
  <si>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</si>
  <si>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</si>
  <si>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</si>
  <si>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</si>
  <si>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</si>
  <si>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</si>
  <si>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</si>
  <si>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</si>
  <si>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</si>
  <si>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</si>
  <si>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</si>
  <si>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</si>
  <si>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</si>
  <si>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</si>
  <si>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</si>
  <si>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</si>
  <si>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</si>
  <si>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</si>
  <si>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</si>
  <si>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</si>
  <si>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</si>
  <si>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</si>
  <si>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</si>
  <si>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</si>
  <si>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</si>
  <si>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</si>
  <si>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</si>
  <si>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</si>
  <si>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</si>
  <si>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</si>
  <si>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</si>
  <si>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</si>
  <si>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</si>
  <si>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</si>
  <si>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</si>
  <si>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</si>
  <si>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</si>
  <si>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</si>
  <si>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</si>
  <si>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</si>
  <si>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</si>
  <si>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</si>
  <si>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</si>
  <si>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</si>
  <si>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</si>
  <si>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</si>
  <si>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</si>
  <si>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</si>
  <si>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</si>
  <si>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</si>
  <si>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</si>
  <si>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</si>
  <si>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</si>
  <si>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</si>
  <si>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</si>
  <si>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</si>
  <si>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</si>
  <si>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</si>
  <si>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</si>
  <si>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</si>
  <si>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</si>
  <si>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</si>
  <si>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</si>
  <si>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</si>
  <si>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</si>
  <si>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</si>
  <si>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</si>
  <si>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</si>
  <si>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</si>
  <si>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</si>
  <si>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</si>
  <si>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</si>
  <si>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</si>
  <si>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</si>
  <si>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</si>
  <si>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</si>
  <si>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</si>
  <si>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</si>
  <si>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</si>
  <si>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</si>
  <si>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</si>
  <si>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</si>
  <si>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</si>
  <si>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</si>
  <si>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</si>
  <si>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</si>
  <si>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</si>
  <si>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</si>
  <si>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</si>
  <si>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</si>
  <si>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</si>
  <si>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</si>
  <si>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</si>
  <si>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</si>
  <si>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</si>
  <si>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</si>
  <si>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</si>
  <si>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</si>
  <si>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</si>
  <si>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</si>
  <si>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</si>
  <si>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</si>
  <si>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</si>
  <si>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</si>
  <si>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</si>
  <si>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</si>
  <si>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</si>
  <si>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</si>
  <si>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</si>
  <si>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</si>
  <si>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</si>
  <si>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</si>
  <si>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</si>
  <si>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</si>
  <si>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</si>
  <si>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</si>
  <si>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</si>
  <si>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</si>
  <si>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</si>
  <si>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</si>
  <si>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</si>
  <si>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</si>
  <si>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</si>
  <si>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</si>
  <si>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</si>
  <si>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</si>
  <si>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</si>
  <si>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</si>
  <si>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</si>
  <si>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</si>
  <si>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</si>
  <si>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</si>
  <si>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</si>
  <si>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</si>
  <si>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</si>
  <si>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</si>
  <si>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</si>
  <si>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</si>
  <si>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</si>
  <si>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</si>
  <si>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</si>
  <si>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</si>
  <si>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</si>
  <si>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</si>
  <si>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</si>
  <si>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</si>
  <si>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</si>
  <si>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</si>
  <si>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</si>
  <si>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</si>
  <si>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</si>
  <si>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</si>
  <si>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</si>
  <si>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</si>
  <si>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</si>
  <si>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</si>
  <si>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</si>
  <si>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</si>
  <si>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</si>
  <si>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</si>
  <si>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</si>
  <si>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</si>
  <si>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</si>
  <si>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</si>
  <si>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</si>
  <si>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</si>
  <si>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</si>
  <si>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</si>
  <si>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</si>
  <si>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</si>
  <si>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</si>
  <si>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</si>
  <si>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</si>
  <si>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</si>
  <si>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</si>
  <si>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</si>
  <si>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</si>
  <si>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</si>
  <si>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</si>
  <si>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</si>
  <si>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</si>
  <si>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</si>
  <si>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</si>
  <si>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</si>
  <si>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</si>
  <si>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</si>
  <si>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</si>
  <si>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</si>
  <si>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</si>
  <si>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</si>
  <si>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</si>
  <si>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</si>
  <si>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</si>
  <si>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</si>
  <si>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</si>
  <si>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</si>
  <si>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</si>
  <si>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</si>
  <si>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</si>
  <si>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</si>
  <si>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</si>
  <si>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</si>
  <si>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</si>
  <si>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</si>
  <si>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</si>
  <si>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</si>
  <si>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</si>
  <si>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</si>
  <si>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</si>
  <si>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</si>
  <si>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</si>
  <si>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</si>
  <si>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</si>
  <si>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</si>
  <si>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</si>
  <si>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</si>
  <si>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</si>
  <si>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</si>
  <si>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</si>
  <si>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</si>
  <si>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</si>
  <si>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</si>
  <si>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</si>
  <si>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</si>
  <si>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</si>
  <si>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</si>
  <si>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</si>
  <si>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</si>
  <si>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</si>
  <si>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</si>
  <si>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</si>
  <si>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</si>
  <si>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</si>
  <si>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</si>
  <si>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</si>
  <si>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</si>
  <si>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</si>
  <si>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</si>
  <si>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</si>
  <si>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</si>
  <si>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</si>
  <si>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</si>
  <si>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</si>
  <si>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</si>
  <si>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</si>
  <si>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</si>
  <si>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</si>
  <si>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</si>
  <si>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</si>
  <si>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</si>
  <si>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</si>
  <si>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</si>
  <si>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</si>
  <si>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</si>
  <si>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</si>
  <si>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</si>
  <si>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</si>
  <si>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</si>
  <si>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</si>
  <si>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</si>
  <si>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</si>
  <si>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</si>
  <si>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</si>
  <si>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</si>
  <si>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</si>
  <si>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</si>
  <si>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</si>
  <si>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</si>
  <si>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</si>
  <si>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</si>
  <si>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</si>
  <si>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</si>
  <si>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</si>
  <si>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</si>
  <si>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</si>
  <si>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</si>
  <si>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</si>
  <si>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</si>
  <si>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</si>
  <si>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</si>
  <si>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</si>
  <si>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</si>
  <si>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</si>
  <si>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</si>
  <si>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</si>
  <si>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</si>
  <si>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</si>
  <si>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</si>
  <si>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</si>
  <si>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</si>
  <si>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</si>
  <si>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</si>
  <si>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</si>
  <si>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</si>
  <si>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</si>
  <si>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</si>
  <si>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</si>
  <si>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</si>
  <si>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</si>
  <si>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</si>
  <si>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</si>
  <si>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</si>
  <si>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</si>
  <si>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</si>
  <si>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</si>
  <si>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</si>
  <si>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</si>
  <si>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</si>
  <si>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</si>
  <si>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</si>
  <si>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</si>
  <si>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</si>
  <si>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</si>
  <si>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</si>
  <si>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</si>
  <si>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</si>
  <si>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</si>
  <si>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</si>
  <si>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</si>
  <si>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</si>
  <si>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</si>
  <si>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</si>
  <si>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</si>
  <si>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</si>
  <si>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</si>
  <si>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</si>
  <si>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</si>
  <si>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</si>
  <si>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</si>
  <si>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</si>
  <si>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</si>
  <si>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</si>
  <si>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</si>
  <si>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</si>
  <si>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</si>
  <si>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</si>
  <si>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</si>
  <si>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</si>
  <si>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</si>
  <si>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</si>
  <si>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</si>
  <si>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</si>
  <si>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</si>
  <si>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</si>
  <si>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</si>
  <si>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</si>
  <si>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</si>
  <si>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</si>
  <si>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</si>
  <si>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</si>
  <si>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</si>
  <si>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</si>
  <si>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</si>
  <si>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</si>
  <si>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</si>
  <si>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</si>
  <si>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</si>
  <si>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</si>
  <si>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</si>
  <si>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</si>
  <si>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</si>
  <si>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</si>
  <si>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</si>
  <si>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</si>
  <si>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</si>
  <si>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</si>
  <si>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</si>
  <si>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</si>
  <si>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</si>
  <si>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</si>
  <si>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</si>
  <si>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</si>
  <si>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</si>
  <si>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</si>
  <si>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</si>
  <si>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</si>
  <si>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</si>
  <si>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</si>
  <si>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</si>
  <si>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</si>
  <si>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</si>
  <si>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</si>
  <si>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</si>
  <si>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</si>
  <si>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</si>
  <si>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</si>
  <si>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</si>
  <si>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</si>
  <si>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</si>
  <si>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</si>
  <si>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</si>
  <si>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</si>
  <si>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</si>
  <si>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</si>
  <si>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</si>
  <si>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</si>
  <si>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</si>
  <si>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</si>
  <si>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</si>
  <si>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</si>
  <si>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</si>
  <si>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</si>
  <si>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</si>
  <si>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</si>
  <si>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</si>
  <si>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</si>
  <si>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</si>
  <si>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</si>
  <si>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</si>
  <si>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</si>
  <si>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</si>
  <si>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</si>
  <si>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</si>
  <si>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</si>
  <si>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</si>
  <si>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</si>
  <si>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</si>
  <si>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</si>
  <si>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</si>
  <si>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</si>
  <si>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</si>
  <si>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</si>
  <si>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</si>
  <si>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</si>
  <si>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</si>
  <si>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</si>
  <si>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</si>
  <si>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</si>
  <si>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</si>
  <si>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</si>
  <si>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</si>
  <si>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</si>
  <si>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</si>
  <si>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</si>
  <si>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</si>
  <si>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</si>
  <si>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</si>
  <si>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</si>
  <si>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</si>
  <si>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</si>
  <si>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</si>
  <si>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</si>
  <si>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</si>
  <si>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</si>
  <si>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</si>
  <si>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</si>
  <si>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</si>
  <si>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</si>
  <si>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</si>
  <si>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</si>
  <si>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</si>
  <si>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</si>
  <si>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</si>
  <si>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</si>
  <si>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</si>
  <si>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</si>
  <si>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</si>
  <si>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</si>
  <si>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</si>
  <si>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</si>
  <si>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</si>
  <si>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</si>
  <si>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</si>
  <si>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</si>
  <si>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</si>
  <si>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</si>
  <si>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</si>
  <si>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</si>
  <si>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</si>
  <si>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</si>
  <si>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</si>
  <si>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</si>
  <si>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</si>
  <si>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</si>
  <si>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</si>
  <si>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</si>
  <si>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</si>
  <si>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</si>
  <si>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</si>
  <si>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</si>
  <si>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</si>
  <si>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</si>
  <si>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</si>
  <si>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</si>
  <si>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</si>
  <si>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</si>
  <si>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</si>
  <si>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</si>
  <si>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</si>
  <si>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</si>
  <si>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</si>
  <si>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</si>
  <si>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</si>
  <si>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</si>
  <si>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</si>
  <si>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</si>
  <si>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</si>
  <si>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</si>
  <si>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</si>
  <si>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</si>
  <si>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</si>
  <si>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</si>
  <si>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</si>
  <si>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</si>
  <si>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</si>
  <si>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</si>
  <si>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</si>
  <si>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</si>
  <si>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</si>
  <si>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</si>
  <si>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</si>
  <si>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</si>
  <si>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</si>
  <si>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</si>
  <si>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</si>
  <si>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</si>
  <si>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</si>
  <si>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</si>
  <si>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</si>
  <si>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</si>
  <si>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</si>
  <si>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</si>
  <si>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</si>
  <si>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</si>
  <si>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</si>
  <si>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</si>
  <si>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</si>
  <si>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</si>
  <si>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</si>
  <si>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</si>
  <si>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</si>
  <si>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</si>
  <si>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</si>
  <si>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</si>
  <si>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</si>
  <si>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</si>
  <si>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</si>
  <si>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</si>
  <si>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</si>
  <si>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</si>
  <si>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</si>
  <si>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</si>
  <si>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</si>
  <si>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</si>
  <si>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</si>
  <si>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</si>
  <si>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</si>
  <si>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</si>
  <si>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</si>
  <si>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</si>
  <si>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</si>
  <si>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</si>
  <si>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</si>
  <si>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</si>
  <si>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</si>
  <si>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</si>
  <si>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</si>
  <si>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</si>
  <si>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</si>
  <si>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</si>
  <si>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</si>
  <si>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</si>
  <si>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</si>
  <si>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</si>
  <si>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</si>
  <si>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</si>
  <si>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</si>
  <si>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</si>
  <si>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</si>
  <si>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</si>
  <si>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</si>
  <si>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</si>
  <si>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</si>
  <si>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</si>
  <si>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</si>
  <si>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</si>
  <si>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</si>
  <si>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</si>
  <si>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</si>
  <si>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</si>
  <si>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</si>
  <si>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</si>
  <si>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</si>
  <si>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</si>
  <si>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</si>
  <si>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</si>
  <si>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</si>
  <si>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</si>
  <si>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</si>
  <si>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</si>
  <si>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</si>
  <si>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</si>
  <si>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</si>
  <si>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</si>
  <si>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</si>
  <si>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</si>
  <si>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</si>
  <si>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</si>
  <si>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</si>
  <si>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</si>
  <si>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</si>
  <si>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</si>
  <si>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</si>
  <si>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</si>
  <si>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</si>
  <si>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</si>
  <si>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</si>
  <si>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</si>
  <si>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</si>
  <si>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</si>
  <si>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</si>
  <si>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</si>
  <si>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</si>
  <si>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</si>
  <si>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</si>
  <si>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</si>
  <si>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</si>
  <si>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</si>
  <si>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</si>
  <si>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</si>
  <si>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</si>
  <si>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</si>
  <si>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</si>
  <si>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</si>
  <si>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</si>
  <si>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</si>
  <si>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</si>
  <si>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</si>
  <si>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</si>
  <si>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</si>
  <si>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</si>
  <si>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</si>
  <si>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</si>
  <si>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</si>
  <si>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</si>
  <si>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</si>
  <si>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</si>
  <si>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</si>
  <si>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</si>
  <si>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</si>
  <si>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</si>
  <si>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</si>
  <si>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</si>
  <si>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</si>
  <si>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</si>
  <si>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</si>
  <si>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</si>
  <si>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</si>
  <si>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</si>
  <si>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</si>
  <si>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</si>
  <si>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</si>
  <si>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</si>
  <si>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</si>
  <si>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</si>
  <si>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</si>
  <si>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</si>
  <si>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</si>
  <si>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</si>
  <si>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</si>
  <si>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</si>
  <si>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</si>
  <si>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</si>
  <si>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</si>
  <si>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</si>
  <si>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</si>
  <si>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</si>
  <si>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</si>
  <si>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</si>
  <si>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</si>
  <si>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</si>
  <si>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</si>
  <si>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</si>
  <si>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</si>
  <si>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</si>
  <si>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</si>
  <si>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</si>
  <si>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</si>
  <si>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</si>
  <si>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</si>
  <si>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</si>
  <si>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</si>
  <si>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</si>
  <si>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</si>
  <si>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</si>
  <si>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</si>
  <si>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</si>
  <si>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</si>
  <si>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</si>
  <si>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</si>
  <si>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</si>
  <si>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</si>
  <si>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</si>
  <si>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</si>
  <si>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</si>
  <si>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</si>
  <si>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</si>
  <si>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</si>
  <si>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</si>
  <si>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</si>
  <si>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</si>
  <si>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</si>
  <si>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</si>
  <si>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</si>
  <si>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</si>
  <si>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</si>
  <si>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</si>
  <si>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</si>
  <si>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</si>
  <si>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</si>
  <si>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</si>
  <si>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</si>
  <si>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</si>
  <si>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</si>
  <si>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</si>
  <si>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</si>
  <si>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</si>
  <si>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</si>
  <si>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</si>
  <si>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</si>
  <si>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</si>
  <si>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</si>
  <si>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</si>
  <si>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</si>
  <si>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</si>
  <si>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</si>
  <si>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</si>
  <si>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</si>
  <si>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</si>
  <si>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</si>
  <si>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</si>
  <si>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</si>
  <si>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</si>
  <si>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</si>
  <si>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</si>
  <si>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</si>
  <si>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</si>
  <si>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</si>
  <si>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</si>
  <si>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</si>
  <si>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</si>
  <si>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</si>
  <si>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</si>
  <si>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</si>
  <si>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</si>
  <si>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</si>
  <si>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</si>
  <si>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</si>
  <si>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</si>
  <si>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</si>
  <si>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</si>
  <si>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</si>
  <si>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</si>
  <si>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</si>
  <si>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</si>
  <si>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</si>
  <si>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</si>
  <si>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</si>
  <si>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</si>
  <si>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</si>
  <si>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</si>
  <si>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</si>
  <si>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</si>
  <si>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</si>
  <si>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</si>
  <si>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</si>
  <si>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</si>
  <si>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</si>
  <si>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</si>
  <si>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</si>
  <si>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</si>
  <si>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</si>
  <si>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</si>
  <si>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</si>
  <si>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</si>
  <si>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</si>
  <si>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</si>
  <si>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</si>
  <si>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</si>
  <si>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</si>
  <si>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</si>
  <si>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</si>
  <si>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</si>
  <si>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</si>
  <si>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</si>
  <si>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</si>
  <si>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</si>
  <si>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</si>
  <si>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</si>
  <si>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</si>
  <si>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</si>
  <si>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</si>
  <si>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</si>
  <si>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</si>
  <si>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</si>
  <si>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</si>
  <si>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</si>
  <si>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</si>
  <si>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</si>
  <si>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</si>
  <si>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</si>
  <si>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</si>
  <si>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</si>
  <si>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</si>
  <si>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</si>
  <si>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</si>
  <si>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</si>
  <si>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</si>
  <si>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</si>
  <si>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</si>
  <si>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</si>
  <si>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</si>
  <si>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</si>
  <si>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</si>
  <si>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</si>
  <si>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</si>
  <si>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</si>
  <si>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</si>
  <si>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</si>
  <si>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</si>
  <si>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</si>
  <si>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</si>
  <si>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</si>
  <si>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</si>
  <si>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</si>
  <si>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</si>
  <si>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</si>
  <si>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</si>
  <si>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</si>
  <si>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</si>
  <si>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</si>
  <si>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</si>
  <si>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</si>
  <si>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</si>
  <si>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</si>
  <si>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</si>
  <si>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</si>
  <si>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</si>
  <si>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</si>
  <si>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</si>
  <si>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</si>
  <si>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</si>
  <si>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</si>
  <si>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</si>
  <si>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</si>
  <si>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</si>
  <si>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</si>
  <si>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</si>
  <si>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</si>
  <si>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</si>
  <si>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</si>
  <si>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</si>
  <si>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</si>
  <si>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</si>
  <si>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</si>
  <si>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</si>
  <si>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</si>
  <si>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</si>
  <si>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</si>
  <si>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</si>
  <si>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</si>
  <si>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</si>
  <si>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</si>
  <si>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</si>
  <si>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</si>
  <si>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</si>
  <si>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</si>
  <si>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</si>
  <si>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</si>
  <si>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</si>
  <si>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</si>
  <si>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</si>
  <si>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</si>
  <si>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</si>
  <si>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</si>
  <si>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</si>
  <si>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</si>
  <si>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</si>
  <si>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</si>
  <si>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</si>
  <si>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</si>
  <si>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</si>
  <si>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</si>
  <si>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</si>
  <si>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</si>
  <si>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</si>
  <si>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</si>
  <si>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</si>
  <si>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</si>
  <si>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</si>
  <si>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</si>
  <si>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</si>
  <si>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</si>
  <si>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</si>
  <si>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</si>
  <si>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</si>
  <si>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</si>
  <si>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</si>
  <si>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</si>
  <si>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</si>
  <si>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</si>
  <si>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</si>
  <si>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</si>
  <si>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</si>
  <si>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</si>
  <si>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</si>
  <si>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</si>
  <si>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</si>
  <si>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</si>
  <si>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</si>
  <si>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</si>
  <si>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</si>
  <si>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</si>
  <si>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</si>
  <si>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</si>
  <si>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</si>
  <si>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</si>
  <si>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</si>
  <si>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</si>
  <si>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</si>
  <si>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</si>
  <si>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</si>
  <si>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</si>
  <si>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</si>
  <si>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</si>
  <si>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</si>
  <si>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</si>
  <si>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</si>
  <si>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</si>
  <si>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</si>
  <si>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</si>
  <si>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</si>
  <si>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</si>
  <si>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</si>
  <si>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</si>
  <si>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</si>
  <si>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</si>
  <si>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</si>
  <si>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</si>
  <si>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</si>
  <si>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</si>
  <si>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</si>
  <si>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</si>
  <si>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</si>
  <si>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</si>
  <si>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</si>
  <si>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</si>
  <si>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</si>
  <si>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</si>
  <si>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</si>
  <si>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</si>
  <si>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</si>
  <si>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</si>
  <si>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</si>
  <si>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</si>
  <si>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</si>
  <si>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</si>
  <si>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</si>
  <si>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</si>
  <si>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</si>
  <si>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</si>
  <si>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</si>
  <si>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</si>
  <si>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</si>
  <si>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</si>
  <si>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</si>
  <si>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</si>
  <si>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</si>
  <si>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</si>
  <si>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</si>
  <si>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</si>
  <si>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</si>
  <si>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</si>
  <si>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</si>
  <si>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</si>
  <si>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</si>
  <si>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</si>
  <si>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</si>
  <si>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</si>
  <si>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</si>
  <si>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</si>
  <si>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</si>
  <si>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</si>
  <si>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</si>
  <si>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</si>
  <si>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</si>
  <si>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</si>
  <si>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</si>
  <si>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</si>
  <si>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</si>
  <si>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</si>
  <si>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</si>
  <si>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</si>
  <si>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</si>
  <si>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</si>
  <si>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</si>
  <si>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</si>
  <si>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</si>
  <si>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</si>
  <si>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</si>
  <si>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</si>
  <si>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</si>
  <si>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</si>
  <si>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</si>
  <si>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</si>
  <si>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</si>
  <si>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</si>
  <si>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</si>
  <si>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</si>
  <si>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</si>
  <si>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</si>
  <si>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</si>
  <si>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</si>
  <si>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</si>
  <si>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</si>
  <si>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</si>
  <si>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</si>
  <si>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</si>
  <si>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</si>
  <si>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</si>
  <si>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</si>
  <si>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</si>
  <si>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</si>
  <si>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</si>
  <si>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</si>
  <si>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</si>
  <si>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</si>
  <si>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</si>
  <si>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</si>
  <si>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</si>
  <si>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</si>
  <si>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</si>
  <si>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</si>
  <si>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</si>
  <si>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</si>
  <si>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</si>
  <si>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</si>
  <si>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</si>
  <si>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</si>
  <si>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</si>
  <si>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</si>
  <si>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</si>
  <si>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</si>
  <si>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</si>
  <si>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</si>
  <si>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</si>
  <si>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</si>
  <si>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</si>
  <si>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</si>
  <si>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</si>
  <si>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</si>
  <si>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</si>
  <si>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</si>
  <si>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</si>
  <si>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</si>
  <si>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</si>
  <si>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</si>
  <si>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</si>
  <si>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</si>
  <si>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</si>
  <si>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</si>
  <si>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</si>
  <si>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</si>
  <si>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</si>
  <si>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</si>
  <si>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</si>
  <si>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</si>
  <si>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</si>
  <si>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</si>
  <si>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</si>
  <si>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</si>
  <si>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</si>
  <si>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</si>
  <si>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</si>
  <si>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</si>
  <si>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</si>
  <si>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</si>
  <si>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</si>
  <si>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</si>
  <si>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</si>
  <si>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</si>
  <si>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</si>
  <si>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</si>
  <si>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</si>
  <si>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</si>
  <si>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</si>
  <si>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</si>
  <si>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</si>
  <si>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</si>
  <si>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</si>
  <si>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</si>
  <si>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</si>
  <si>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</si>
  <si>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</si>
  <si>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</si>
  <si>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</si>
  <si>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</si>
  <si>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</si>
  <si>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</si>
  <si>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</si>
  <si>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</si>
  <si>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</si>
  <si>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</si>
  <si>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</si>
  <si>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</si>
  <si>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</si>
  <si>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</si>
  <si>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</si>
  <si>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</si>
  <si>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</si>
  <si>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</si>
  <si>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</si>
  <si>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</si>
  <si>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</si>
  <si>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</si>
  <si>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</si>
  <si>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</si>
  <si>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</si>
  <si>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</si>
  <si>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</si>
  <si>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</si>
  <si>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</si>
  <si>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</si>
  <si>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</si>
  <si>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</si>
  <si>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</si>
  <si>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</si>
  <si>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</si>
  <si>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</si>
  <si>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</si>
  <si>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</si>
  <si>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</si>
  <si>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</si>
  <si>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</si>
  <si>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</si>
  <si>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</si>
  <si>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</si>
  <si>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</si>
  <si>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</si>
  <si>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</si>
  <si>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</si>
  <si>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</si>
  <si>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</si>
  <si>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</si>
  <si>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</si>
  <si>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</si>
  <si>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</si>
  <si>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</si>
  <si>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</si>
  <si>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</si>
  <si>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</si>
  <si>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</si>
  <si>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</si>
  <si>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</si>
  <si>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</si>
  <si>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</si>
  <si>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</si>
  <si>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</si>
  <si>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</si>
  <si>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</si>
  <si>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</si>
  <si>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</si>
  <si>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</si>
  <si>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</si>
  <si>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</si>
  <si>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</si>
  <si>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</si>
  <si>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</si>
  <si>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</si>
  <si>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</si>
  <si>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</si>
  <si>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</si>
  <si>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</si>
  <si>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</si>
  <si>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</si>
  <si>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</si>
  <si>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</si>
  <si>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</si>
  <si>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</si>
  <si>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</si>
  <si>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</si>
  <si>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</si>
  <si>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</si>
  <si>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</si>
  <si>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</si>
  <si>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</si>
  <si>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</si>
  <si>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</si>
  <si>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</si>
  <si>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</si>
  <si>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</si>
  <si>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</si>
  <si>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</si>
  <si>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</si>
  <si>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</si>
  <si>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</si>
  <si>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</si>
  <si>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</si>
  <si>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</si>
  <si>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</si>
  <si>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</si>
  <si>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</si>
  <si>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</si>
  <si>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</si>
  <si>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</si>
  <si>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</si>
  <si>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</si>
  <si>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</si>
  <si>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</si>
  <si>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</si>
  <si>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</si>
  <si>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</si>
  <si>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</si>
  <si>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</si>
  <si>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</si>
  <si>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</si>
  <si>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</si>
  <si>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</si>
  <si>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</si>
  <si>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</si>
  <si>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</si>
  <si>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</si>
  <si>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</si>
  <si>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</si>
  <si>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</si>
  <si>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</si>
  <si>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</si>
  <si>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</si>
  <si>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</si>
  <si>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</si>
  <si>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</si>
  <si>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</si>
  <si>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</si>
  <si>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</si>
  <si>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</si>
  <si>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</si>
  <si>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</si>
  <si>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</si>
  <si>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</si>
  <si>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</si>
  <si>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</si>
  <si>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</si>
  <si>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</si>
  <si>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</si>
  <si>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</si>
  <si>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</si>
  <si>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</si>
  <si>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</si>
  <si>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</si>
  <si>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</si>
  <si>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</si>
  <si>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</si>
  <si>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</si>
  <si>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</si>
  <si>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</si>
  <si>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</si>
  <si>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</si>
  <si>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</si>
  <si>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</si>
  <si>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</si>
  <si>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</si>
  <si>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</si>
  <si>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</si>
  <si>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</si>
  <si>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</si>
  <si>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</si>
  <si>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</si>
  <si>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</si>
  <si>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</si>
  <si>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</si>
  <si>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</si>
  <si>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</si>
  <si>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</si>
  <si>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</si>
  <si>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</si>
  <si>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</si>
  <si>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</si>
  <si>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</si>
  <si>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</si>
  <si>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</si>
  <si>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</si>
  <si>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</si>
  <si>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</si>
  <si>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</si>
  <si>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</si>
  <si>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</si>
  <si>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</si>
  <si>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</si>
  <si>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</si>
  <si>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</si>
  <si>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</si>
  <si>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</si>
  <si>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</si>
  <si>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</si>
  <si>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</si>
  <si>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</si>
  <si>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</si>
  <si>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</si>
  <si>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</si>
  <si>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</si>
  <si>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</si>
  <si>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</si>
  <si>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</si>
  <si>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</si>
  <si>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</si>
  <si>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</si>
  <si>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</si>
  <si>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</si>
  <si>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</si>
  <si>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</si>
  <si>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</si>
  <si>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</si>
  <si>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</si>
  <si>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</si>
  <si>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</si>
  <si>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</si>
  <si>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</si>
  <si>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</si>
  <si>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</si>
  <si>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</si>
  <si>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</si>
  <si>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</si>
  <si>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</si>
  <si>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</si>
  <si>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</si>
  <si>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</si>
  <si>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</si>
  <si>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</si>
  <si>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</si>
  <si>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</si>
  <si>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</si>
  <si>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</si>
  <si>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</si>
  <si>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</si>
  <si>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</si>
  <si>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</si>
  <si>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</si>
  <si>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</si>
  <si>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</si>
  <si>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</si>
  <si>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</si>
  <si>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</si>
  <si>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</si>
  <si>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</si>
  <si>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</si>
  <si>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</si>
  <si>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</si>
  <si>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</si>
  <si>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</si>
  <si>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</si>
  <si>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</si>
  <si>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</si>
  <si>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</si>
  <si>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</si>
  <si>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</si>
  <si>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</si>
  <si>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</si>
  <si>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</si>
  <si>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</si>
  <si>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</si>
  <si>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</si>
  <si>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</si>
  <si>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</si>
  <si>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</si>
  <si>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</si>
  <si>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</si>
  <si>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</si>
  <si>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</si>
  <si>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</si>
  <si>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</si>
  <si>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</si>
  <si>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</si>
  <si>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</si>
  <si>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</si>
  <si>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</si>
  <si>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</si>
  <si>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</si>
  <si>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</si>
  <si>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</si>
  <si>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</si>
  <si>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</si>
  <si>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</si>
  <si>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</si>
  <si>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</si>
  <si>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</si>
  <si>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</si>
  <si>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</si>
  <si>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</si>
  <si>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</si>
  <si>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</si>
  <si>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</si>
  <si>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</si>
  <si>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</si>
  <si>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</si>
  <si>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</si>
  <si>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</si>
  <si>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</si>
  <si>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</si>
  <si>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</si>
  <si>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</si>
  <si>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</si>
  <si>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</si>
  <si>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</si>
  <si>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</si>
  <si>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</si>
  <si>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</si>
  <si>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</si>
  <si>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</si>
  <si>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</si>
  <si>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</si>
  <si>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</si>
  <si>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</si>
  <si>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</si>
  <si>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</si>
  <si>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</si>
  <si>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</si>
  <si>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</si>
  <si>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</si>
  <si>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</si>
  <si>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</si>
  <si>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</si>
  <si>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</si>
  <si>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</si>
  <si>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</si>
  <si>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</si>
  <si>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</si>
  <si>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</si>
  <si>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</si>
  <si>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</si>
  <si>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</si>
  <si>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</si>
  <si>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</si>
  <si>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</si>
  <si>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</si>
  <si>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</si>
  <si>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</si>
  <si>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</si>
  <si>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</si>
  <si>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</si>
  <si>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</si>
  <si>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</si>
  <si>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</si>
  <si>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</si>
  <si>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</si>
  <si>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</si>
  <si>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</si>
  <si>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</si>
  <si>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</si>
  <si>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</si>
  <si>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</si>
  <si>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</si>
  <si>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</si>
  <si>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</si>
  <si>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</si>
  <si>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</si>
  <si>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</si>
  <si>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</si>
  <si>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</si>
  <si>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</si>
  <si>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</si>
  <si>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</si>
  <si>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</si>
  <si>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</si>
  <si>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</si>
  <si>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</si>
  <si>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</si>
  <si>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</si>
  <si>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</si>
  <si>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</si>
  <si>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</si>
  <si>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</si>
  <si>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</si>
  <si>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</si>
  <si>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</si>
  <si>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</si>
  <si>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</si>
  <si>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</si>
  <si>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</si>
  <si>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</si>
  <si>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</si>
  <si>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</si>
  <si>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</si>
  <si>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</si>
  <si>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</si>
  <si>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</si>
  <si>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</si>
  <si>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</si>
  <si>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</si>
  <si>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</si>
  <si>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</si>
  <si>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</si>
  <si>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</si>
  <si>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</si>
  <si>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</si>
  <si>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</si>
  <si>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</si>
  <si>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</si>
  <si>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</si>
  <si>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</si>
  <si>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</si>
  <si>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</si>
  <si>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</si>
  <si>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</si>
  <si>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</si>
  <si>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</si>
  <si>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</si>
  <si>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</si>
  <si>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</si>
  <si>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</si>
  <si>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</si>
  <si>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</si>
  <si>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</si>
  <si>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</si>
  <si>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</si>
  <si>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</si>
  <si>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</si>
  <si>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</si>
  <si>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</si>
  <si>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</si>
  <si>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</si>
  <si>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</si>
  <si>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</si>
  <si>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</si>
  <si>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</si>
  <si>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</si>
  <si>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</si>
  <si>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</si>
  <si>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</si>
  <si>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</si>
  <si>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</si>
  <si>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</si>
  <si>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</si>
  <si>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</si>
  <si>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</si>
  <si>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</si>
  <si>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</si>
  <si>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</si>
  <si>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</si>
  <si>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</si>
  <si>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</si>
  <si>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</si>
  <si>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</si>
  <si>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</si>
  <si>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</si>
  <si>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</si>
  <si>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</si>
  <si>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</si>
  <si>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</si>
  <si>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</si>
  <si>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</si>
  <si>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</si>
  <si>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</si>
  <si>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</si>
  <si>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</si>
  <si>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</si>
  <si>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</si>
  <si>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</si>
  <si>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</si>
  <si>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</si>
  <si>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</si>
  <si>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</si>
  <si>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</si>
  <si>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</si>
  <si>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</si>
  <si>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</si>
  <si>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</si>
  <si>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</si>
  <si>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</si>
  <si>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</si>
  <si>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</si>
  <si>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</si>
  <si>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</si>
  <si>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</si>
  <si>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</si>
  <si>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</si>
  <si>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</si>
  <si>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</si>
  <si>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</si>
  <si>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</si>
  <si>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</si>
  <si>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</si>
  <si>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</si>
  <si>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</si>
  <si>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</si>
  <si>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</si>
  <si>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</si>
  <si>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</si>
  <si>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</si>
  <si>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</si>
  <si>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</si>
  <si>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</si>
  <si>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</si>
  <si>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</si>
  <si>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</si>
  <si>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</si>
  <si>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</si>
  <si>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</si>
  <si>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</si>
  <si>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</si>
  <si>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</si>
  <si>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</si>
  <si>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</si>
  <si>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</si>
  <si>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</si>
  <si>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</si>
  <si>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</si>
  <si>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</si>
  <si>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</si>
  <si>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</si>
  <si>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</si>
  <si>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</si>
  <si>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</si>
  <si>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</si>
  <si>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</si>
  <si>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</si>
  <si>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</si>
  <si>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</si>
  <si>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</si>
  <si>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</si>
  <si>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</si>
  <si>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</si>
  <si>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</si>
  <si>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</si>
  <si>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</si>
  <si>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</si>
  <si>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</si>
  <si>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</si>
  <si>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</si>
  <si>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</si>
  <si>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</si>
  <si>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</si>
  <si>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</si>
  <si>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</si>
  <si>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</si>
  <si>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</si>
  <si>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</si>
  <si>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</si>
  <si>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</si>
  <si>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</si>
  <si>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</si>
  <si>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</si>
  <si>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</si>
  <si>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</si>
  <si>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</si>
  <si>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</si>
  <si>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</si>
  <si>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</si>
  <si>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</si>
  <si>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</si>
  <si>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</si>
  <si>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</si>
  <si>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</si>
  <si>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</si>
  <si>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</si>
  <si>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</si>
  <si>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</si>
  <si>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</si>
  <si>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</si>
  <si>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</si>
  <si>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</si>
  <si>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</si>
  <si>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</si>
  <si>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</si>
  <si>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</si>
  <si>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</si>
  <si>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</si>
  <si>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</si>
  <si>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</si>
  <si>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</si>
  <si>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</si>
  <si>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</si>
  <si>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</si>
  <si>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</si>
  <si>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</si>
  <si>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</si>
  <si>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</si>
  <si>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</si>
  <si>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</si>
  <si>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</si>
  <si>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</si>
  <si>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</si>
  <si>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</si>
  <si>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</si>
  <si>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</si>
  <si>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</si>
  <si>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</si>
  <si>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</si>
  <si>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</si>
  <si>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</si>
  <si>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</si>
  <si>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</si>
  <si>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</si>
  <si>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</si>
  <si>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</si>
  <si>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</si>
  <si>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</si>
  <si>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</si>
  <si>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</si>
  <si>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</si>
  <si>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</si>
  <si>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</si>
  <si>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</si>
  <si>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</si>
  <si>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</si>
  <si>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</si>
  <si>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</si>
  <si>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</si>
  <si>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</si>
  <si>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</si>
  <si>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</si>
  <si>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</si>
  <si>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</si>
  <si>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</si>
  <si>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</si>
  <si>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</si>
  <si>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</si>
  <si>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</si>
  <si>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</si>
  <si>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</si>
  <si>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</si>
  <si>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</si>
  <si>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</si>
  <si>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</si>
  <si>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</si>
  <si>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</si>
  <si>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</si>
  <si>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</si>
  <si>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</si>
  <si>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</si>
  <si>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</si>
  <si>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</si>
  <si>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</si>
  <si>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</si>
  <si>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</si>
  <si>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</si>
  <si>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</si>
  <si>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</si>
  <si>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</si>
  <si>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</si>
  <si>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</si>
  <si>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</si>
  <si>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</si>
  <si>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</si>
  <si>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</si>
  <si>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</si>
  <si>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</si>
  <si>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</si>
  <si>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</si>
  <si>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</si>
  <si>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</si>
  <si>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</si>
  <si>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</si>
  <si>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</si>
  <si>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</si>
  <si>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</si>
  <si>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</si>
  <si>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</si>
  <si>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</si>
  <si>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</si>
  <si>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</si>
  <si>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</si>
  <si>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</si>
  <si>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</si>
  <si>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</si>
  <si>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</si>
  <si>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</si>
  <si>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</si>
  <si>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</si>
  <si>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</si>
  <si>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</si>
  <si>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</si>
  <si>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</si>
  <si>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</si>
  <si>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</si>
  <si>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</si>
  <si>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</si>
  <si>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</si>
  <si>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</si>
  <si>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</si>
  <si>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</si>
  <si>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</si>
  <si>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</si>
  <si>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</si>
  <si>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</si>
  <si>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</si>
  <si>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</si>
  <si>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</si>
  <si>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</si>
  <si>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</si>
  <si>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</si>
  <si>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</si>
  <si>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</si>
  <si>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</si>
  <si>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</si>
  <si>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</si>
  <si>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</si>
  <si>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</si>
  <si>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</si>
  <si>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</si>
  <si>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</si>
  <si>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</si>
  <si>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</si>
  <si>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</si>
  <si>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</si>
  <si>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</si>
  <si>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</si>
  <si>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</si>
  <si>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</si>
  <si>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</si>
  <si>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</si>
  <si>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</si>
  <si>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</si>
  <si>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</si>
  <si>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</si>
  <si>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</si>
  <si>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</si>
  <si>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</si>
  <si>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</si>
  <si>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</si>
  <si>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</si>
  <si>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</si>
  <si>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</si>
  <si>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</si>
  <si>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</si>
  <si>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</si>
  <si>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</si>
  <si>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</si>
  <si>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</si>
  <si>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</si>
  <si>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</si>
  <si>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</si>
  <si>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</si>
  <si>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</si>
  <si>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</si>
  <si>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</si>
  <si>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</si>
  <si>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</si>
  <si>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</si>
  <si>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</si>
  <si>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</si>
  <si>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</si>
  <si>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</si>
  <si>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</si>
  <si>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</si>
  <si>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</si>
  <si>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</si>
  <si>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</si>
  <si>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</si>
  <si>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</si>
  <si>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</si>
  <si>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</si>
  <si>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</si>
  <si>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</si>
  <si>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</si>
  <si>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</si>
  <si>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</si>
  <si>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</si>
  <si>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</si>
  <si>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</si>
  <si>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</si>
  <si>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</si>
  <si>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</si>
  <si>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</si>
  <si>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</si>
  <si>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</si>
  <si>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</si>
  <si>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</si>
  <si>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</si>
  <si>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</si>
  <si>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</si>
  <si>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</si>
  <si>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</si>
  <si>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</si>
  <si>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</si>
  <si>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</si>
  <si>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</si>
  <si>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</si>
  <si>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</si>
  <si>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</si>
  <si>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</si>
  <si>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</si>
  <si>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</si>
  <si>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</si>
  <si>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</si>
  <si>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</si>
  <si>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</si>
  <si>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</si>
  <si>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</si>
  <si>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</si>
  <si>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</si>
  <si>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</si>
  <si>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</si>
  <si>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</si>
  <si>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</si>
  <si>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</si>
  <si>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</si>
  <si>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</si>
  <si>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</si>
  <si>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</si>
  <si>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</si>
  <si>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</si>
  <si>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</si>
  <si>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</si>
  <si>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</si>
  <si>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</si>
  <si>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</si>
  <si>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</si>
  <si>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</si>
  <si>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</si>
  <si>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</si>
  <si>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</si>
  <si>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</si>
  <si>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</si>
  <si>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</si>
  <si>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</si>
  <si>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</si>
  <si>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</si>
  <si>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</si>
  <si>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</si>
  <si>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</si>
  <si>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</si>
  <si>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</si>
  <si>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</si>
  <si>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</si>
  <si>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</si>
  <si>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</si>
  <si>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</si>
  <si>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</si>
  <si>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</si>
  <si>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</si>
  <si>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</si>
  <si>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</si>
  <si>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</si>
  <si>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</si>
  <si>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</si>
  <si>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</si>
  <si>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</si>
  <si>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</si>
  <si>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</si>
  <si>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</si>
  <si>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</si>
  <si>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</si>
  <si>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</si>
  <si>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</si>
  <si>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</si>
  <si>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</si>
  <si>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</si>
  <si>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</si>
  <si>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</si>
  <si>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</si>
  <si>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</si>
  <si>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</si>
  <si>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</si>
  <si>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</si>
  <si>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</si>
  <si>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</si>
  <si>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</si>
  <si>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</si>
  <si>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</si>
  <si>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</si>
  <si>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</si>
  <si>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</si>
  <si>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</si>
  <si>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</si>
  <si>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</si>
  <si>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</si>
  <si>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</si>
  <si>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</si>
  <si>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</si>
  <si>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</si>
  <si>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</si>
  <si>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</si>
  <si>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</si>
  <si>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</si>
  <si>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</si>
  <si>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</si>
  <si>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</si>
  <si>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</si>
  <si>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</si>
  <si>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</si>
  <si>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</si>
  <si>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</si>
  <si>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</si>
  <si>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</si>
  <si>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</si>
  <si>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</si>
  <si>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</si>
  <si>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</si>
  <si>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</si>
  <si>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</si>
  <si>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</si>
  <si>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</si>
  <si>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</si>
  <si>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</si>
  <si>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</si>
  <si>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</si>
  <si>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</si>
  <si>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</si>
  <si>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</si>
  <si>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</si>
  <si>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</si>
  <si>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</si>
  <si>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</si>
  <si>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</si>
  <si>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</si>
  <si>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</si>
  <si>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</si>
  <si>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</si>
  <si>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</si>
  <si>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</si>
  <si>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</si>
  <si>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</si>
  <si>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</si>
  <si>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</si>
  <si>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</si>
  <si>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</si>
  <si>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</si>
  <si>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</si>
  <si>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</si>
  <si>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</si>
  <si>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</si>
  <si>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</si>
  <si>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</si>
  <si>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</si>
  <si>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</si>
  <si>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</si>
  <si>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</si>
  <si>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</si>
  <si>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</si>
  <si>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</si>
  <si>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</si>
  <si>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</si>
  <si>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</si>
  <si>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</si>
  <si>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</si>
  <si>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</si>
  <si>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</si>
  <si>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</si>
  <si>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</si>
  <si>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</si>
  <si>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</si>
  <si>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</si>
  <si>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</si>
  <si>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</si>
  <si>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</si>
  <si>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</si>
  <si>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</si>
  <si>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</si>
  <si>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</si>
  <si>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</si>
  <si>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</si>
  <si>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</si>
  <si>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</si>
  <si>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</si>
  <si>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</si>
  <si>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</si>
  <si>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</si>
  <si>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</si>
  <si>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</si>
  <si>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</si>
  <si>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</si>
  <si>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</si>
  <si>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</si>
  <si>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</si>
  <si>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</si>
  <si>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</si>
  <si>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</si>
  <si>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</si>
  <si>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</si>
  <si>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</si>
  <si>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</si>
  <si>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</si>
  <si>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</si>
  <si>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</si>
  <si>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</si>
  <si>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</si>
  <si>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</si>
  <si>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</si>
  <si>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</si>
  <si>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</si>
  <si>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</si>
  <si>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</si>
  <si>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</si>
  <si>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</si>
  <si>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</si>
  <si>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</si>
  <si>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</si>
  <si>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</si>
  <si>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</si>
  <si>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</si>
  <si>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</si>
  <si>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</si>
  <si>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</si>
  <si>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</si>
  <si>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</si>
  <si>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</si>
  <si>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</si>
  <si>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</si>
  <si>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</si>
  <si>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</si>
  <si>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</si>
  <si>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</si>
  <si>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</si>
  <si>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</si>
  <si>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</si>
  <si>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</si>
  <si>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</si>
  <si>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</si>
  <si>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</si>
  <si>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</si>
  <si>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</si>
  <si>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</si>
  <si>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</si>
  <si>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</si>
  <si>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</si>
  <si>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</si>
  <si>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</si>
  <si>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</si>
  <si>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</si>
  <si>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</si>
  <si>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</si>
  <si>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</si>
  <si>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</si>
  <si>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</si>
  <si>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</si>
  <si>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</si>
  <si>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</si>
  <si>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</si>
  <si>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</si>
  <si>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</si>
  <si>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</si>
  <si>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</si>
  <si>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</si>
  <si>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</si>
  <si>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</si>
  <si>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</si>
  <si>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</si>
  <si>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</si>
  <si>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</si>
  <si>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</si>
  <si>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</si>
  <si>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</si>
  <si>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</si>
  <si>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</si>
  <si>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</si>
  <si>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</si>
  <si>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</si>
  <si>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</si>
  <si>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</si>
  <si>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</si>
  <si>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</si>
  <si>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</si>
  <si>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</si>
  <si>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</si>
  <si>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</si>
  <si>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</si>
  <si>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</si>
  <si>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</si>
  <si>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</si>
  <si>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</si>
  <si>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</si>
  <si>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</si>
  <si>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</si>
  <si>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</si>
  <si>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</si>
  <si>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</si>
  <si>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</si>
  <si>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</si>
  <si>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</si>
  <si>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</si>
  <si>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</si>
  <si>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</si>
  <si>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</si>
  <si>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</si>
  <si>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</si>
  <si>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</si>
  <si>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</si>
  <si>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</si>
  <si>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</si>
  <si>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</si>
  <si>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</si>
  <si>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</si>
  <si>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</si>
  <si>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</si>
  <si>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</si>
  <si>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</si>
  <si>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</si>
  <si>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</si>
  <si>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</si>
  <si>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</si>
  <si>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</si>
  <si>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</si>
  <si>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</si>
  <si>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</si>
  <si>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</si>
  <si>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</si>
  <si>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</si>
  <si>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</si>
  <si>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</si>
  <si>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</si>
  <si>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</si>
  <si>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</si>
  <si>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</si>
  <si>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</si>
  <si>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</si>
  <si>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</si>
  <si>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</si>
  <si>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</si>
  <si>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</si>
  <si>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</si>
  <si>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</si>
  <si>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</si>
  <si>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</si>
  <si>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</si>
  <si>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</si>
  <si>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</si>
  <si>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</si>
  <si>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</si>
  <si>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</si>
  <si>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</si>
  <si>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</si>
  <si>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</si>
  <si>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</si>
  <si>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</si>
  <si>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</si>
  <si>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</si>
  <si>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</si>
  <si>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</si>
  <si>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</si>
  <si>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</si>
  <si>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</si>
  <si>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</si>
  <si>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</si>
  <si>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</si>
  <si>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</si>
  <si>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</si>
  <si>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</si>
  <si>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</si>
  <si>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</si>
  <si>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</si>
  <si>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</si>
  <si>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</si>
  <si>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</si>
  <si>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</si>
  <si>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</si>
  <si>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</si>
  <si>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</si>
  <si>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</si>
  <si>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</si>
  <si>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</si>
  <si>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</si>
  <si>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</si>
  <si>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</si>
  <si>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</si>
  <si>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</si>
  <si>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</si>
  <si>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</si>
  <si>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</si>
  <si>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</si>
  <si>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</si>
  <si>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</si>
  <si>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</si>
  <si>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</si>
  <si>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</si>
  <si>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</si>
  <si>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</si>
  <si>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</si>
  <si>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</si>
  <si>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</si>
  <si>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</si>
  <si>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</si>
  <si>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</si>
  <si>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</si>
  <si>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</si>
  <si>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</si>
  <si>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</si>
  <si>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</si>
  <si>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</si>
  <si>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</si>
  <si>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</si>
  <si>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</si>
  <si>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</si>
  <si>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</si>
  <si>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</si>
  <si>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</si>
  <si>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</si>
  <si>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</si>
  <si>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</si>
  <si>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</si>
  <si>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</si>
  <si>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</si>
  <si>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</si>
  <si>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</si>
  <si>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</si>
  <si>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</si>
  <si>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</si>
  <si>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</si>
  <si>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</si>
  <si>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</si>
  <si>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</si>
  <si>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</si>
  <si>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</si>
  <si>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</si>
  <si>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</si>
  <si>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</si>
  <si>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</si>
  <si>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</si>
  <si>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</si>
  <si>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</si>
  <si>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</si>
  <si>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</si>
  <si>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</si>
  <si>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</si>
  <si>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</si>
  <si>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</si>
  <si>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</si>
  <si>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</si>
  <si>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</si>
  <si>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</si>
  <si>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</si>
  <si>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</si>
  <si>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</si>
  <si>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</si>
  <si>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</si>
  <si>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</si>
  <si>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</si>
  <si>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</si>
  <si>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</si>
  <si>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</si>
  <si>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</si>
  <si>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</si>
  <si>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</si>
  <si>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</si>
  <si>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</si>
  <si>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</si>
  <si>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</si>
  <si>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</si>
  <si>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</si>
  <si>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</si>
  <si>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</si>
  <si>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</si>
  <si>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</si>
  <si>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</si>
  <si>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</si>
  <si>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</si>
  <si>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</si>
  <si>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</si>
  <si>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</si>
  <si>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</si>
  <si>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</si>
  <si>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</si>
  <si>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</si>
  <si>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</si>
  <si>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</si>
  <si>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</si>
  <si>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</si>
  <si>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</si>
  <si>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</si>
  <si>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</si>
  <si>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</si>
  <si>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</si>
  <si>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</si>
  <si>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</si>
  <si>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</si>
  <si>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</si>
  <si>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</si>
  <si>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</si>
  <si>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</si>
  <si>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</si>
  <si>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</si>
  <si>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</si>
  <si>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</si>
  <si>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</si>
  <si>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</si>
  <si>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</si>
  <si>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</si>
  <si>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</si>
  <si>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</si>
  <si>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</si>
  <si>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</si>
  <si>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</si>
  <si>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</si>
  <si>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</si>
  <si>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</si>
  <si>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</si>
  <si>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</si>
  <si>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</si>
  <si>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</si>
  <si>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</si>
  <si>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</si>
  <si>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</si>
  <si>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</si>
  <si>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</si>
  <si>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</si>
  <si>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</si>
  <si>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</si>
  <si>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</si>
  <si>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</si>
  <si>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</si>
  <si>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</si>
  <si>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</si>
  <si>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</si>
  <si>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</si>
  <si>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</si>
  <si>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</si>
  <si>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</si>
  <si>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</si>
  <si>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</si>
  <si>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</si>
  <si>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</si>
  <si>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</si>
  <si>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</si>
  <si>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</si>
  <si>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</si>
  <si>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</si>
  <si>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</si>
  <si>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</si>
  <si>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</si>
  <si>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</si>
  <si>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</si>
  <si>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</si>
  <si>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</si>
  <si>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</si>
  <si>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</si>
  <si>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</si>
  <si>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</si>
  <si>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</si>
  <si>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</si>
  <si>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</si>
  <si>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</si>
  <si>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</si>
  <si>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</si>
  <si>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</si>
  <si>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</si>
  <si>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</si>
  <si>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</si>
  <si>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</si>
  <si>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</si>
  <si>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</si>
  <si>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</si>
  <si>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</si>
  <si>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</si>
  <si>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</si>
  <si>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</si>
  <si>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</si>
  <si>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</si>
  <si>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</si>
  <si>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</si>
  <si>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</si>
  <si>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</si>
  <si>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</si>
  <si>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</si>
  <si>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</si>
  <si>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</si>
  <si>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</si>
  <si>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</si>
  <si>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</si>
  <si>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</si>
  <si>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</si>
  <si>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</si>
  <si>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</si>
  <si>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</si>
  <si>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</si>
  <si>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</si>
  <si>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</si>
  <si>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</si>
  <si>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</si>
  <si>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</si>
  <si>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</si>
  <si>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</si>
  <si>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</si>
  <si>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</si>
  <si>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</si>
  <si>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</si>
  <si>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</si>
  <si>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</si>
  <si>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</si>
  <si>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</si>
  <si>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</si>
  <si>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</si>
  <si>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</si>
  <si>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</si>
  <si>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</si>
  <si>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</si>
  <si>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</si>
  <si>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</si>
  <si>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</si>
  <si>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</si>
  <si>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</si>
  <si>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</si>
  <si>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</si>
  <si>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</si>
  <si>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</si>
  <si>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</si>
  <si>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</si>
  <si>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</si>
  <si>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</si>
  <si>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</si>
  <si>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</si>
  <si>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</si>
  <si>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</si>
  <si>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</si>
  <si>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</si>
  <si>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</si>
  <si>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</si>
  <si>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</si>
  <si>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</si>
  <si>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</si>
  <si>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</si>
  <si>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</si>
  <si>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</si>
  <si>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</si>
  <si>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</si>
  <si>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</si>
  <si>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</si>
  <si>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</si>
  <si>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</si>
  <si>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</si>
  <si>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</si>
  <si>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</si>
  <si>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</si>
  <si>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</si>
  <si>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</si>
  <si>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</si>
  <si>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</si>
  <si>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</si>
  <si>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</si>
  <si>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</si>
  <si>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</si>
  <si>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</si>
  <si>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</si>
  <si>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</si>
  <si>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</si>
  <si>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</si>
  <si>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</si>
  <si>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</si>
  <si>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</si>
  <si>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</si>
  <si>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</si>
  <si>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</si>
  <si>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</si>
  <si>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</si>
  <si>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</si>
  <si>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</si>
  <si>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</si>
  <si>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</si>
  <si>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</si>
  <si>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</si>
  <si>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</si>
  <si>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</si>
  <si>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</si>
  <si>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</si>
  <si>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</si>
  <si>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</si>
  <si>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</si>
  <si>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</si>
  <si>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</si>
  <si>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</si>
  <si>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</si>
  <si>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</si>
  <si>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</si>
  <si>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</si>
  <si>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</si>
  <si>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</si>
  <si>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</si>
  <si>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</si>
  <si>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</si>
  <si>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</si>
  <si>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</si>
  <si>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</si>
  <si>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</si>
  <si>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</si>
  <si>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</si>
  <si>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</si>
  <si>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</si>
  <si>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</si>
  <si>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</si>
  <si>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</si>
  <si>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</si>
  <si>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</si>
  <si>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</si>
  <si>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</si>
  <si>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</si>
  <si>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</si>
  <si>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</si>
  <si>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</si>
  <si>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</si>
  <si>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</si>
  <si>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</si>
  <si>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</si>
  <si>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</si>
  <si>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</si>
  <si>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</si>
  <si>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</si>
  <si>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</si>
  <si>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</si>
  <si>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</si>
  <si>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</si>
  <si>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</si>
  <si>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</si>
  <si>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</si>
  <si>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</si>
  <si>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</si>
  <si>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</si>
  <si>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</si>
  <si>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</si>
  <si>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</si>
  <si>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</si>
  <si>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</si>
  <si>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</si>
  <si>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</si>
  <si>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</si>
  <si>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</si>
  <si>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</si>
  <si>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</si>
  <si>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</si>
  <si>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</si>
  <si>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</si>
  <si>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</si>
  <si>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</si>
  <si>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</si>
  <si>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</si>
  <si>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</si>
  <si>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</si>
  <si>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</si>
  <si>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</si>
  <si>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</si>
  <si>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</si>
  <si>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</si>
  <si>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</si>
  <si>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</si>
  <si>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</si>
  <si>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</si>
  <si>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</si>
  <si>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</si>
  <si>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</si>
  <si>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</si>
  <si>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</si>
  <si>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</si>
  <si>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</si>
  <si>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</si>
  <si>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</si>
  <si>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</si>
  <si>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</si>
  <si>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</si>
  <si>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</si>
  <si>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</si>
  <si>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</si>
  <si>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</si>
  <si>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</si>
  <si>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</si>
  <si>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</si>
  <si>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</si>
  <si>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</si>
  <si>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</si>
  <si>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</si>
  <si>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</si>
  <si>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</si>
  <si>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</si>
  <si>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</si>
  <si>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</si>
  <si>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</si>
  <si>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</si>
  <si>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</si>
  <si>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</si>
  <si>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</si>
  <si>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</si>
  <si>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</si>
  <si>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</si>
  <si>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</si>
  <si>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</si>
  <si>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</si>
  <si>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</si>
  <si>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</si>
  <si>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</si>
  <si>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</si>
  <si>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</si>
  <si>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</si>
  <si>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</si>
  <si>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</si>
  <si>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</si>
  <si>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</si>
  <si>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</si>
  <si>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</si>
  <si>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</si>
  <si>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</si>
  <si>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</si>
  <si>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</si>
  <si>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</si>
  <si>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</si>
  <si>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</si>
  <si>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</si>
  <si>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</si>
  <si>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</si>
  <si>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</si>
  <si>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</si>
  <si>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</si>
  <si>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</si>
  <si>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</si>
  <si>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</si>
  <si>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</si>
  <si>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</si>
  <si>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</si>
  <si>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</si>
  <si>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</si>
  <si>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</si>
  <si>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</si>
  <si>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</si>
  <si>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</si>
  <si>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</si>
  <si>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</si>
  <si>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</si>
  <si>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</si>
  <si>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</si>
  <si>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</si>
  <si>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</si>
  <si>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</si>
  <si>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</si>
  <si>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</si>
  <si>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</si>
  <si>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</si>
  <si>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</si>
  <si>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</si>
  <si>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</si>
  <si>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</si>
  <si>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</si>
  <si>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</si>
  <si>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</si>
  <si>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</si>
  <si>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</si>
  <si>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</si>
  <si>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</si>
  <si>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</si>
  <si>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</si>
  <si>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</si>
  <si>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</si>
  <si>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</si>
  <si>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</si>
  <si>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</si>
  <si>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</si>
  <si>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</si>
  <si>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</si>
  <si>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</si>
  <si>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</si>
  <si>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</si>
  <si>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</si>
  <si>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</si>
  <si>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</si>
  <si>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</si>
  <si>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</si>
  <si>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</si>
  <si>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</si>
  <si>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</si>
  <si>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</si>
  <si>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</si>
  <si>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</si>
  <si>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</si>
  <si>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</si>
  <si>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</si>
  <si>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</si>
  <si>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</si>
  <si>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</si>
  <si>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</si>
  <si>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</si>
  <si>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</si>
  <si>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</si>
  <si>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</si>
  <si>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</si>
  <si>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</si>
  <si>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</si>
  <si>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</si>
  <si>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</si>
  <si>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</si>
  <si>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</si>
  <si>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</si>
  <si>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</si>
  <si>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</si>
  <si>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</si>
  <si>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</si>
  <si>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</si>
  <si>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</si>
  <si>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</si>
  <si>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</si>
  <si>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</si>
  <si>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</si>
  <si>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</si>
  <si>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</si>
  <si>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</si>
  <si>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</si>
  <si>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</si>
  <si>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</si>
  <si>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</si>
  <si>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</si>
  <si>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</si>
  <si>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</si>
  <si>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</si>
  <si>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</si>
  <si>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</si>
  <si>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</si>
  <si>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</si>
  <si>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</si>
  <si>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</si>
  <si>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</si>
  <si>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</si>
  <si>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</si>
  <si>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</si>
  <si>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</si>
  <si>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</si>
  <si>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</si>
  <si>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</si>
  <si>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</si>
  <si>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</si>
  <si>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</si>
  <si>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</si>
  <si>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</si>
  <si>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</si>
  <si>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</si>
  <si>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</si>
  <si>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</si>
  <si>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</si>
  <si>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</si>
  <si>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</si>
  <si>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</si>
  <si>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</si>
  <si>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</si>
  <si>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</si>
  <si>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</si>
  <si>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</si>
  <si>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</si>
  <si>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</si>
  <si>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</si>
  <si>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</si>
  <si>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</si>
  <si>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</si>
  <si>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</si>
  <si>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</si>
  <si>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</si>
  <si>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</si>
  <si>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</si>
  <si>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</si>
  <si>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</si>
  <si>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</si>
  <si>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</si>
  <si>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</si>
  <si>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</si>
  <si>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</si>
  <si>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</si>
  <si>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</si>
  <si>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</si>
  <si>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</si>
  <si>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</si>
  <si>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</si>
  <si>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</si>
  <si>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</si>
  <si>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</si>
  <si>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</si>
  <si>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</si>
  <si>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</si>
  <si>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</si>
  <si>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</si>
  <si>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</si>
  <si>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</si>
  <si>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</si>
  <si>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</si>
  <si>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</si>
  <si>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</si>
  <si>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</si>
  <si>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</si>
  <si>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</si>
  <si>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</si>
  <si>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</si>
  <si>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</si>
  <si>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</si>
  <si>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</si>
  <si>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</si>
  <si>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</si>
  <si>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</si>
  <si>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</si>
  <si>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</si>
  <si>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</si>
  <si>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</si>
  <si>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</si>
  <si>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</si>
  <si>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</si>
  <si>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</si>
  <si>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</si>
  <si>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</si>
  <si>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</si>
  <si>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</si>
  <si>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</si>
  <si>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</si>
  <si>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</si>
  <si>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</si>
  <si>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</si>
  <si>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</si>
  <si>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</si>
  <si>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</si>
  <si>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</si>
  <si>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</si>
  <si>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</si>
  <si>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</si>
  <si>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</si>
  <si>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</si>
  <si>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</si>
  <si>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</si>
  <si>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</si>
  <si>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</si>
  <si>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</si>
  <si>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</si>
  <si>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</si>
  <si>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</si>
  <si>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</si>
  <si>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</si>
  <si>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</si>
  <si>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</si>
  <si>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</si>
  <si>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</si>
  <si>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</si>
  <si>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</si>
  <si>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</si>
  <si>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</si>
  <si>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</si>
  <si>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</si>
  <si>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</si>
  <si>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</si>
  <si>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</si>
  <si>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</si>
  <si>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</si>
  <si>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</si>
  <si>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</si>
  <si>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</si>
  <si>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</si>
  <si>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</si>
  <si>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</si>
  <si>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</si>
  <si>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</si>
  <si>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</si>
  <si>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</si>
  <si>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</si>
  <si>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</si>
  <si>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</si>
  <si>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</si>
  <si>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</si>
  <si>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</si>
  <si>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</si>
  <si>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</si>
  <si>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</si>
  <si>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</si>
  <si>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</si>
  <si>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</si>
  <si>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</si>
  <si>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</si>
  <si>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</si>
  <si>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</si>
  <si>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</si>
  <si>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</si>
  <si>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</si>
  <si>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</si>
  <si>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</si>
  <si>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</si>
  <si>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</si>
  <si>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</si>
  <si>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</si>
  <si>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</si>
  <si>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</si>
  <si>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</si>
  <si>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</si>
  <si>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</si>
  <si>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</si>
  <si>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</si>
  <si>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</si>
  <si>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</si>
  <si>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</si>
  <si>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</si>
  <si>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</si>
  <si>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</si>
  <si>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</si>
  <si>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</si>
  <si>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</si>
  <si>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</si>
  <si>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</si>
  <si>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</si>
  <si>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</si>
  <si>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</si>
  <si>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</si>
  <si>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</si>
  <si>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</si>
  <si>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</si>
  <si>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</si>
  <si>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</si>
  <si>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</si>
  <si>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</si>
  <si>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</si>
  <si>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</si>
  <si>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</si>
  <si>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</si>
  <si>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</si>
  <si>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</si>
  <si>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</si>
  <si>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</si>
  <si>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</si>
  <si>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</si>
  <si>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</si>
  <si>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</si>
  <si>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</si>
  <si>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</si>
  <si>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</si>
  <si>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</si>
  <si>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</si>
  <si>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</si>
  <si>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</si>
  <si>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</si>
  <si>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</si>
  <si>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</si>
  <si>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</si>
  <si>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</si>
  <si>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</si>
  <si>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</si>
  <si>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</si>
  <si>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</si>
  <si>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</si>
  <si>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</si>
  <si>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</si>
  <si>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</si>
  <si>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</si>
  <si>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</si>
  <si>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</si>
  <si>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</si>
  <si>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</si>
  <si>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</si>
  <si>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</si>
  <si>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</si>
  <si>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</si>
  <si>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</si>
  <si>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</si>
  <si>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</si>
  <si>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</si>
  <si>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</si>
  <si>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</si>
  <si>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</si>
  <si>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</si>
  <si>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</si>
  <si>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</si>
  <si>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</si>
  <si>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</si>
  <si>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</si>
  <si>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</si>
  <si>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</si>
  <si>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</si>
  <si>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</si>
  <si>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</si>
  <si>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</si>
  <si>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</si>
  <si>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</si>
  <si>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</si>
  <si>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</si>
  <si>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</si>
  <si>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</si>
  <si>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</si>
  <si>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</si>
  <si>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</si>
  <si>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</si>
  <si>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</si>
  <si>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</si>
  <si>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</si>
  <si>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</si>
  <si>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</si>
  <si>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</si>
  <si>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</si>
  <si>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</si>
  <si>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</si>
  <si>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</si>
  <si>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</si>
  <si>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</si>
  <si>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</si>
  <si>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</si>
  <si>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</si>
  <si>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</si>
  <si>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</si>
  <si>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</si>
  <si>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</si>
  <si>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</si>
  <si>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</si>
  <si>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</si>
  <si>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</si>
  <si>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</si>
  <si>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</si>
  <si>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</si>
  <si>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</si>
  <si>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</si>
  <si>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</si>
  <si>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</si>
  <si>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</si>
  <si>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</si>
  <si>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</si>
  <si>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</si>
  <si>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</si>
  <si>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</si>
  <si>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</si>
  <si>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</si>
  <si>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</si>
  <si>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</si>
  <si>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</si>
  <si>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</si>
  <si>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</si>
  <si>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</si>
  <si>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</si>
  <si>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</si>
  <si>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</si>
  <si>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</si>
  <si>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</si>
  <si>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</si>
  <si>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</si>
  <si>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</si>
  <si>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</si>
  <si>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</si>
  <si>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</si>
  <si>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</si>
  <si>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</si>
  <si>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</si>
  <si>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</si>
  <si>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</si>
  <si>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</si>
  <si>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</si>
  <si>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</si>
  <si>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</si>
  <si>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</si>
  <si>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</si>
  <si>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</si>
  <si>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</si>
  <si>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</si>
  <si>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</si>
  <si>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</si>
  <si>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</si>
  <si>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</si>
  <si>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</si>
  <si>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</si>
  <si>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</si>
  <si>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</si>
  <si>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</si>
  <si>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</si>
  <si>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</si>
  <si>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</si>
  <si>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</si>
  <si>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</si>
  <si>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</si>
  <si>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</si>
  <si>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</si>
  <si>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</si>
  <si>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</si>
  <si>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</si>
  <si>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</si>
  <si>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</si>
  <si>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</si>
  <si>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</si>
  <si>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</si>
  <si>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</si>
  <si>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</si>
  <si>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</si>
  <si>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</si>
  <si>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</si>
  <si>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</si>
  <si>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</si>
  <si>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</si>
  <si>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</si>
  <si>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</si>
  <si>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</si>
  <si>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</si>
  <si>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</si>
  <si>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</si>
  <si>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</si>
  <si>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</si>
  <si>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</si>
  <si>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</si>
  <si>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</si>
  <si>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</si>
  <si>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</si>
  <si>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</si>
  <si>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</si>
  <si>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</si>
  <si>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</si>
  <si>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</si>
  <si>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</si>
  <si>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</si>
  <si>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</si>
  <si>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</si>
  <si>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</si>
  <si>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</si>
  <si>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</si>
  <si>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</si>
  <si>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</si>
  <si>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</si>
  <si>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</si>
  <si>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</si>
  <si>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</si>
  <si>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</si>
  <si>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</si>
  <si>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</si>
  <si>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</si>
  <si>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</si>
  <si>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</si>
  <si>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</si>
  <si>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</si>
  <si>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</si>
  <si>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</si>
  <si>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</si>
  <si>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</si>
  <si>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</si>
  <si>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</si>
  <si>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</si>
  <si>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</si>
  <si>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</si>
  <si>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</si>
  <si>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</si>
  <si>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</si>
  <si>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</si>
  <si>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</si>
  <si>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</si>
  <si>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</si>
  <si>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</si>
  <si>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</si>
  <si>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</si>
  <si>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</si>
  <si>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</si>
  <si>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</si>
  <si>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</si>
  <si>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</si>
  <si>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</si>
  <si>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</si>
  <si>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</si>
  <si>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</si>
  <si>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</si>
  <si>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</si>
  <si>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</si>
  <si>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</si>
  <si>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</si>
  <si>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</si>
  <si>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</si>
  <si>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</si>
  <si>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</si>
  <si>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</si>
  <si>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</si>
  <si>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</si>
  <si>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</si>
  <si>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</si>
  <si>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</si>
  <si>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</si>
  <si>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</si>
  <si>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</si>
  <si>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</si>
  <si>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</si>
  <si>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</si>
  <si>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</si>
  <si>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</si>
  <si>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</si>
  <si>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</si>
  <si>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</si>
  <si>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</si>
  <si>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</si>
  <si>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</si>
  <si>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</si>
  <si>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</si>
  <si>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</si>
  <si>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</si>
  <si>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</si>
  <si>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</si>
  <si>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</si>
  <si>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</si>
  <si>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</si>
  <si>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</si>
  <si>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</si>
  <si>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</si>
  <si>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</si>
  <si>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</si>
  <si>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</si>
  <si>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</si>
  <si>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</si>
  <si>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</si>
  <si>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</si>
  <si>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</si>
  <si>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</si>
  <si>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</si>
  <si>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</si>
  <si>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</si>
  <si>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</si>
  <si>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</si>
  <si>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</si>
  <si>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</si>
  <si>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</si>
  <si>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</si>
  <si>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</si>
  <si>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</si>
  <si>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</si>
  <si>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</si>
  <si>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</si>
  <si>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</si>
  <si>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</si>
  <si>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</si>
  <si>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</si>
  <si>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</si>
  <si>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</si>
  <si>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</si>
  <si>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</si>
  <si>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</si>
  <si>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</si>
  <si>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</si>
  <si>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</si>
  <si>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</si>
  <si>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</si>
  <si>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</si>
  <si>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</si>
  <si>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</si>
  <si>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</si>
  <si>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</si>
  <si>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</si>
  <si>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</si>
  <si>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</si>
  <si>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</si>
  <si>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</si>
  <si>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</si>
  <si>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</si>
  <si>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</si>
  <si>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</si>
  <si>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</si>
  <si>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</si>
  <si>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</si>
  <si>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</si>
  <si>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</si>
  <si>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</si>
  <si>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</si>
  <si>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</si>
  <si>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</si>
  <si>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</si>
  <si>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</si>
  <si>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</si>
  <si>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</si>
  <si>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</si>
  <si>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</si>
  <si>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</si>
  <si>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</si>
  <si>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</si>
  <si>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</si>
  <si>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</si>
  <si>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</si>
  <si>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</si>
  <si>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</si>
  <si>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</si>
  <si>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</si>
  <si>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</si>
  <si>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</si>
  <si>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</si>
  <si>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</si>
  <si>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</si>
  <si>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</si>
  <si>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</si>
  <si>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</si>
  <si>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</si>
  <si>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</si>
  <si>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</si>
  <si>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</si>
  <si>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</si>
  <si>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</si>
  <si>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</si>
  <si>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</si>
  <si>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</si>
  <si>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</si>
  <si>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</si>
  <si>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</si>
  <si>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</si>
  <si>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</si>
  <si>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</si>
  <si>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</si>
  <si>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</si>
  <si>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</si>
  <si>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</si>
  <si>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</si>
  <si>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</si>
  <si>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</si>
  <si>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</si>
  <si>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</si>
  <si>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</si>
  <si>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</si>
  <si>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</si>
  <si>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</si>
  <si>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</si>
  <si>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</si>
  <si>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</si>
  <si>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</si>
  <si>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</si>
  <si>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</si>
  <si>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</si>
  <si>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</si>
  <si>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</si>
  <si>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</si>
  <si>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</si>
  <si>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</si>
  <si>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</si>
  <si>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</si>
  <si>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</si>
  <si>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</si>
  <si>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</si>
  <si>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</si>
  <si>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</si>
  <si>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</si>
  <si>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</si>
  <si>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</si>
  <si>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</si>
  <si>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</si>
  <si>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</si>
  <si>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</si>
  <si>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</si>
  <si>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</si>
  <si>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</si>
  <si>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</si>
  <si>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</si>
  <si>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</si>
  <si>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</si>
  <si>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</si>
  <si>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</si>
  <si>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</si>
  <si>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</si>
  <si>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</si>
  <si>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</si>
  <si>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</si>
  <si>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</si>
  <si>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</si>
  <si>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</si>
  <si>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</si>
  <si>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</si>
  <si>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</si>
  <si>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</si>
  <si>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</si>
  <si>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</si>
  <si>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</si>
  <si>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</si>
  <si>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</si>
  <si>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</si>
  <si>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</si>
  <si>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</si>
  <si>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</si>
  <si>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</si>
  <si>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</si>
  <si>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</si>
  <si>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</si>
  <si>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</si>
  <si>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</si>
  <si>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</si>
  <si>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</si>
  <si>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</si>
  <si>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</si>
  <si>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</si>
  <si>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</si>
  <si>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</si>
  <si>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</si>
  <si>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</si>
  <si>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</si>
  <si>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</si>
  <si>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</si>
  <si>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</si>
  <si>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</si>
  <si>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</si>
  <si>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</si>
  <si>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</si>
  <si>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</si>
  <si>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</si>
  <si>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</si>
  <si>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</si>
  <si>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</si>
  <si>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</si>
  <si>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</si>
  <si>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</si>
  <si>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</si>
  <si>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</si>
  <si>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</si>
  <si>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</si>
  <si>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</si>
  <si>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</si>
  <si>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</si>
  <si>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</si>
  <si>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</si>
  <si>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</si>
  <si>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</si>
  <si>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</si>
  <si>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</si>
  <si>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</si>
  <si>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</si>
  <si>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</si>
  <si>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</si>
  <si>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</si>
  <si>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</si>
  <si>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</si>
  <si>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</si>
  <si>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</si>
  <si>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</si>
  <si>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</si>
  <si>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</si>
  <si>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</si>
  <si>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</si>
  <si>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</si>
  <si>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</si>
  <si>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</si>
  <si>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</si>
  <si>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</si>
  <si>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</si>
  <si>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</si>
  <si>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</si>
  <si>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</si>
  <si>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</si>
  <si>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</si>
  <si>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</si>
  <si>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</si>
  <si>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</si>
  <si>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</si>
  <si>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</si>
  <si>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</si>
  <si>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</si>
  <si>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</si>
  <si>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</si>
  <si>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</si>
  <si>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</si>
  <si>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</si>
  <si>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</si>
  <si>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</si>
  <si>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</si>
  <si>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</si>
  <si>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</si>
  <si>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</si>
  <si>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</si>
  <si>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</si>
  <si>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</si>
  <si>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</si>
  <si>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</si>
  <si>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</si>
  <si>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</si>
  <si>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</si>
  <si>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</si>
  <si>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</si>
  <si>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</si>
  <si>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</si>
  <si>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</si>
  <si>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</si>
  <si>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</si>
  <si>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</si>
  <si>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</si>
  <si>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</si>
  <si>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</si>
  <si>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</si>
  <si>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</si>
  <si>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</si>
  <si>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</si>
  <si>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</si>
  <si>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</si>
  <si>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</si>
  <si>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</si>
  <si>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</si>
  <si>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</si>
  <si>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</si>
  <si>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</si>
  <si>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</si>
  <si>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</si>
  <si>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</si>
  <si>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</si>
  <si>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</si>
  <si>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</si>
  <si>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</si>
  <si>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</si>
  <si>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</si>
  <si>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</si>
  <si>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</si>
  <si>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</si>
  <si>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</si>
  <si>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</si>
  <si>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</si>
  <si>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</si>
  <si>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</si>
  <si>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</si>
  <si>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</si>
  <si>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</si>
  <si>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</si>
  <si>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</si>
  <si>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</si>
  <si>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</si>
  <si>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</si>
  <si>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</si>
  <si>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</si>
  <si>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</si>
  <si>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</si>
  <si>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</si>
  <si>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</si>
  <si>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</si>
  <si>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</si>
  <si>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</si>
  <si>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</si>
  <si>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</si>
  <si>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</si>
  <si>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</si>
  <si>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</si>
  <si>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</si>
  <si>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</si>
  <si>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</si>
  <si>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</si>
  <si>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</si>
  <si>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</si>
  <si>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</si>
  <si>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</si>
  <si>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</si>
  <si>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</si>
  <si>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</si>
  <si>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</si>
  <si>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</si>
  <si>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</si>
  <si>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</si>
  <si>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</si>
  <si>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</si>
  <si>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</si>
  <si>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</si>
  <si>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</si>
  <si>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</si>
  <si>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</si>
  <si>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</si>
  <si>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</si>
  <si>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</si>
  <si>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</si>
  <si>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</si>
  <si>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</si>
  <si>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</si>
  <si>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</si>
  <si>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</si>
  <si>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</si>
  <si>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</si>
  <si>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</si>
  <si>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</si>
  <si>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</si>
  <si>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</si>
  <si>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</si>
  <si>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</si>
  <si>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</si>
  <si>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</si>
  <si>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</si>
  <si>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</si>
  <si>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</si>
  <si>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</si>
  <si>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</si>
  <si>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</si>
  <si>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</si>
  <si>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</si>
  <si>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</si>
  <si>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</si>
  <si>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</si>
  <si>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</si>
  <si>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</si>
  <si>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</si>
  <si>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</si>
  <si>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</si>
  <si>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</si>
  <si>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</si>
  <si>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</si>
  <si>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</si>
  <si>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</si>
  <si>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</si>
  <si>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</si>
  <si>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</si>
  <si>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</si>
  <si>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</si>
  <si>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</si>
  <si>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</si>
  <si>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</si>
  <si>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</si>
  <si>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</si>
  <si>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</si>
  <si>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</si>
  <si>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</si>
  <si>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</si>
  <si>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</si>
  <si>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</si>
  <si>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</si>
  <si>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</si>
  <si>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</si>
  <si>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</si>
  <si>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</si>
  <si>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</si>
  <si>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</si>
  <si>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</si>
  <si>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</si>
  <si>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</si>
  <si>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</si>
  <si>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</si>
  <si>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</si>
  <si>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</si>
  <si>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</si>
  <si>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</si>
  <si>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</si>
  <si>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</si>
  <si>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</si>
  <si>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</si>
  <si>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</si>
  <si>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</si>
  <si>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</si>
  <si>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</si>
  <si>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</si>
  <si>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</si>
  <si>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</si>
  <si>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</si>
  <si>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</si>
  <si>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</si>
  <si>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</si>
  <si>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</si>
  <si>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</si>
  <si>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</si>
  <si>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</si>
  <si>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</si>
  <si>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</si>
  <si>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</si>
  <si>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</si>
  <si>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</si>
  <si>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</si>
  <si>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</si>
  <si>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</si>
  <si>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</si>
  <si>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</si>
  <si>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</si>
  <si>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</si>
  <si>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</si>
  <si>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</si>
  <si>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</si>
  <si>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</si>
  <si>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</si>
  <si>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</si>
  <si>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</si>
  <si>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</si>
  <si>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</si>
  <si>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</si>
  <si>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</si>
  <si>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</si>
  <si>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</si>
  <si>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</si>
  <si>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</si>
  <si>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</si>
  <si>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</si>
  <si>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</si>
  <si>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</si>
  <si>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</si>
  <si>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</si>
  <si>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</si>
  <si>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</si>
  <si>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</si>
  <si>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</si>
  <si>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</si>
  <si>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</si>
  <si>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</si>
  <si>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</si>
  <si>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</si>
  <si>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</si>
  <si>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</si>
  <si>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</si>
  <si>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</si>
  <si>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</si>
  <si>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</si>
  <si>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</si>
  <si>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</si>
  <si>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</si>
  <si>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</si>
  <si>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</si>
  <si>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</si>
  <si>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</si>
  <si>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</si>
  <si>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</si>
  <si>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</si>
  <si>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</si>
  <si>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</si>
  <si>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</si>
  <si>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</si>
  <si>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</si>
  <si>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</si>
  <si>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</si>
  <si>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</si>
  <si>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</si>
  <si>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</si>
  <si>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</si>
  <si>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</si>
  <si>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</si>
  <si>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</si>
  <si>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</si>
  <si>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</si>
  <si>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</si>
  <si>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</si>
  <si>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</si>
  <si>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</si>
  <si>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</si>
  <si>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</si>
  <si>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</si>
  <si>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</si>
  <si>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</si>
  <si>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</si>
  <si>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</si>
  <si>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</si>
  <si>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</si>
  <si>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</si>
  <si>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</si>
  <si>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</si>
  <si>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</si>
  <si>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</si>
  <si>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</si>
  <si>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</si>
  <si>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</si>
  <si>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</si>
  <si>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</si>
  <si>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</si>
  <si>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</si>
  <si>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</si>
  <si>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</si>
  <si>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</si>
  <si>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</si>
  <si>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</si>
  <si>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</si>
  <si>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</si>
  <si>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</si>
  <si>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</si>
  <si>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</si>
  <si>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</si>
  <si>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</si>
  <si>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</si>
  <si>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</si>
  <si>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</si>
  <si>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</si>
  <si>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</si>
  <si>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</si>
  <si>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</si>
  <si>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</si>
  <si>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</si>
  <si>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</si>
  <si>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</si>
  <si>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</si>
  <si>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</si>
  <si>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</si>
  <si>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</si>
  <si>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</si>
  <si>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</si>
  <si>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</si>
  <si>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</si>
  <si>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</si>
  <si>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</si>
  <si>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</si>
  <si>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</si>
  <si>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</si>
  <si>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</si>
  <si>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</si>
  <si>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</si>
  <si>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</si>
  <si>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</si>
  <si>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</si>
  <si>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</si>
  <si>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</si>
  <si>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</si>
  <si>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</si>
  <si>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</si>
  <si>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</si>
  <si>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</si>
  <si>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</si>
  <si>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</si>
  <si>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</si>
  <si>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</si>
  <si>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</si>
  <si>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</si>
  <si>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</si>
  <si>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</si>
  <si>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</si>
  <si>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</si>
  <si>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</si>
  <si>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</si>
  <si>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</si>
  <si>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</si>
  <si>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</si>
  <si>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</si>
  <si>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</si>
  <si>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</si>
  <si>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</si>
  <si>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</si>
  <si>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</si>
  <si>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</si>
  <si>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</si>
  <si>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</si>
  <si>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</si>
  <si>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</si>
  <si>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</si>
  <si>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</si>
  <si>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</si>
  <si>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</si>
  <si>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</si>
  <si>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</si>
  <si>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</si>
  <si>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</si>
  <si>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</si>
  <si>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</si>
  <si>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</si>
  <si>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</si>
  <si>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</si>
  <si>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</si>
  <si>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</si>
  <si>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</si>
  <si>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</si>
  <si>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</si>
  <si>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</si>
  <si>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</si>
  <si>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</si>
  <si>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</si>
  <si>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</si>
  <si>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</si>
  <si>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</si>
  <si>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</si>
  <si>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</si>
  <si>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</si>
  <si>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</si>
  <si>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</si>
  <si>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</si>
  <si>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</si>
  <si>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</si>
  <si>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</si>
  <si>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</si>
  <si>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</si>
  <si>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</si>
  <si>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</si>
  <si>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</si>
  <si>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</si>
  <si>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</si>
  <si>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</si>
  <si>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</si>
  <si>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</si>
  <si>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</si>
  <si>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</si>
  <si>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</si>
  <si>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</si>
  <si>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</si>
  <si>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</si>
  <si>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</si>
  <si>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</si>
  <si>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</si>
  <si>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</si>
  <si>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</si>
  <si>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</si>
  <si>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</si>
  <si>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</si>
  <si>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</si>
  <si>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</si>
  <si>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</si>
  <si>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</si>
  <si>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</si>
  <si>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</si>
  <si>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</si>
  <si>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</si>
  <si>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</si>
  <si>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</si>
  <si>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</si>
  <si>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</si>
  <si>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</si>
  <si>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</si>
  <si>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</si>
  <si>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</si>
  <si>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</si>
  <si>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</si>
  <si>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</si>
  <si>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</si>
  <si>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</si>
  <si>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</si>
  <si>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</si>
  <si>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</si>
  <si>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</si>
  <si>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</si>
  <si>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</si>
  <si>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</si>
  <si>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</si>
  <si>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</si>
  <si>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</si>
  <si>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</si>
  <si>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</si>
  <si>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</si>
  <si>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</si>
  <si>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</si>
  <si>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</si>
  <si>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</si>
  <si>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</si>
  <si>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</si>
  <si>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</si>
  <si>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</si>
  <si>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</si>
  <si>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</si>
  <si>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</si>
  <si>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</si>
  <si>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</si>
  <si>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</si>
  <si>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</si>
  <si>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</si>
  <si>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</si>
  <si>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</si>
  <si>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</si>
  <si>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</si>
  <si>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</si>
  <si>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</si>
  <si>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</si>
  <si>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</si>
  <si>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</si>
  <si>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</si>
  <si>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</si>
  <si>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</si>
  <si>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</si>
  <si>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</si>
  <si>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</si>
  <si>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</si>
  <si>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</si>
  <si>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</si>
  <si>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</si>
  <si>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</si>
  <si>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</si>
  <si>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</si>
  <si>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</si>
  <si>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</si>
  <si>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</si>
  <si>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</si>
  <si>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</si>
  <si>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</si>
  <si>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</si>
  <si>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</si>
  <si>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</si>
  <si>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</si>
  <si>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</si>
  <si>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</si>
  <si>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</si>
  <si>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</si>
  <si>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</si>
  <si>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</si>
  <si>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</si>
  <si>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</si>
  <si>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</si>
  <si>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</si>
  <si>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</si>
  <si>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</si>
  <si>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</si>
  <si>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</si>
  <si>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</si>
  <si>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</si>
  <si>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</si>
  <si>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</si>
  <si>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</si>
  <si>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</si>
  <si>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</si>
  <si>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</si>
  <si>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</si>
  <si>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</si>
  <si>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</si>
  <si>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</si>
  <si>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</si>
  <si>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</si>
  <si>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</si>
  <si>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</si>
  <si>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</si>
  <si>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</si>
  <si>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</si>
  <si>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</si>
  <si>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</si>
  <si>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</si>
  <si>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</si>
  <si>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</si>
  <si>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</si>
  <si>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</si>
  <si>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</si>
  <si>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</si>
  <si>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</si>
  <si>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</si>
  <si>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</si>
  <si>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</si>
  <si>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</si>
  <si>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</si>
  <si>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</si>
  <si>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</si>
  <si>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</si>
  <si>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</si>
  <si>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</si>
  <si>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</si>
  <si>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</si>
  <si>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</si>
  <si>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</si>
  <si>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</si>
  <si>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</si>
  <si>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</si>
  <si>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</si>
  <si>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</si>
  <si>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</si>
  <si>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</si>
  <si>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</si>
  <si>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</si>
  <si>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</si>
  <si>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</si>
  <si>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</si>
  <si>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</si>
  <si>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</si>
  <si>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</si>
  <si>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</si>
  <si>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</si>
  <si>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</si>
  <si>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</si>
  <si>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</si>
  <si>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</si>
  <si>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</si>
  <si>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</si>
  <si>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</si>
  <si>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</si>
  <si>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</si>
  <si>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</si>
  <si>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</si>
  <si>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</si>
  <si>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</si>
  <si>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</si>
  <si>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</si>
  <si>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</si>
  <si>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</si>
  <si>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</si>
  <si>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</si>
  <si>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</si>
  <si>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</si>
  <si>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</si>
  <si>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</si>
  <si>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</si>
  <si>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</si>
  <si>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</si>
  <si>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</si>
  <si>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</si>
  <si>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</si>
  <si>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</si>
  <si>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</si>
  <si>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</si>
  <si>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</si>
  <si>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</si>
  <si>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</si>
  <si>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</si>
  <si>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</si>
  <si>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</si>
  <si>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</si>
  <si>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</si>
  <si>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</si>
  <si>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</si>
  <si>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</si>
  <si>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</si>
  <si>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</si>
  <si>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</si>
  <si>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</si>
  <si>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</si>
  <si>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</si>
  <si>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</si>
  <si>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</si>
  <si>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</si>
  <si>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</si>
  <si>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</si>
  <si>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</si>
  <si>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</si>
  <si>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</si>
  <si>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</si>
  <si>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</si>
  <si>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</si>
  <si>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</si>
  <si>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</si>
  <si>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</si>
  <si>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</si>
  <si>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</si>
  <si>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</si>
  <si>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</si>
  <si>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</si>
  <si>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</si>
  <si>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</si>
  <si>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</si>
  <si>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</si>
  <si>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</si>
  <si>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</si>
  <si>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</si>
  <si>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</si>
  <si>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</si>
  <si>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</si>
  <si>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</si>
  <si>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</si>
  <si>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</si>
  <si>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</si>
  <si>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</si>
  <si>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</si>
  <si>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</si>
  <si>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</si>
  <si>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</si>
  <si>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</si>
  <si>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</si>
  <si>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</si>
  <si>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</si>
  <si>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</si>
  <si>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</si>
  <si>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</si>
  <si>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</si>
  <si>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</si>
  <si>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</si>
  <si>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</si>
  <si>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</si>
  <si>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</si>
  <si>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</si>
  <si>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</si>
  <si>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</si>
  <si>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</si>
  <si>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</si>
  <si>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</si>
  <si>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</si>
  <si>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</si>
  <si>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</si>
  <si>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</si>
  <si>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</si>
  <si>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</si>
  <si>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</si>
  <si>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</si>
  <si>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</si>
  <si>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</si>
  <si>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</si>
  <si>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</si>
  <si>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</si>
  <si>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</si>
  <si>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</si>
  <si>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</si>
  <si>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</si>
  <si>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</si>
  <si>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</si>
  <si>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</si>
  <si>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</si>
  <si>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</si>
  <si>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</si>
  <si>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</si>
  <si>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</si>
  <si>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</si>
  <si>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</si>
  <si>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</si>
  <si>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</si>
  <si>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</si>
  <si>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</si>
  <si>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</si>
  <si>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</si>
  <si>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</si>
  <si>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</si>
  <si>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</si>
  <si>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</si>
  <si>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</si>
  <si>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</si>
  <si>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</si>
  <si>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</si>
  <si>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</si>
  <si>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</si>
  <si>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</si>
  <si>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</si>
  <si>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</si>
  <si>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</si>
  <si>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</si>
  <si>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</si>
  <si>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</si>
  <si>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</si>
  <si>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</si>
  <si>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</si>
  <si>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</si>
  <si>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</si>
  <si>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</si>
  <si>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</si>
  <si>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</si>
  <si>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</si>
  <si>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</si>
  <si>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</si>
  <si>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</si>
  <si>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</si>
  <si>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</si>
  <si>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</si>
  <si>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</si>
  <si>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</si>
  <si>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</si>
  <si>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</si>
  <si>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</si>
  <si>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</si>
  <si>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</si>
  <si>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</si>
  <si>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</si>
  <si>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</si>
  <si>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</si>
  <si>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</si>
  <si>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</si>
  <si>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</si>
  <si>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</si>
  <si>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</si>
  <si>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</si>
  <si>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</si>
  <si>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</si>
  <si>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</si>
  <si>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</si>
  <si>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</si>
  <si>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</si>
  <si>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</si>
  <si>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</si>
  <si>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</si>
  <si>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</si>
  <si>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</si>
  <si>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</si>
  <si>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</si>
  <si>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</si>
  <si>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</si>
  <si>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</si>
  <si>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</si>
  <si>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</si>
  <si>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</si>
  <si>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</si>
  <si>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</si>
  <si>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</si>
  <si>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</si>
  <si>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</si>
  <si>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</si>
  <si>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</si>
  <si>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</si>
  <si>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</si>
  <si>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</si>
  <si>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</si>
  <si>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</si>
  <si>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</si>
  <si>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</si>
  <si>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</si>
  <si>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</si>
  <si>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</si>
  <si>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</si>
  <si>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</si>
  <si>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</si>
  <si>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</si>
  <si>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</si>
  <si>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</si>
  <si>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</si>
  <si>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</si>
  <si>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</si>
  <si>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</si>
  <si>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</si>
  <si>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</si>
  <si>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</si>
  <si>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</si>
  <si>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</si>
  <si>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</si>
  <si>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</si>
  <si>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</si>
  <si>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</si>
  <si>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</si>
  <si>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</si>
  <si>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</si>
  <si>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</si>
  <si>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</si>
  <si>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</si>
  <si>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</si>
  <si>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</si>
  <si>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</si>
  <si>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</si>
  <si>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</si>
  <si>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</si>
  <si>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</si>
  <si>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</si>
  <si>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</si>
  <si>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</si>
  <si>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</si>
  <si>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</si>
  <si>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</si>
  <si>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</si>
  <si>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</si>
  <si>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</si>
  <si>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</si>
  <si>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</si>
  <si>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</si>
  <si>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</si>
  <si>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</si>
  <si>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</si>
  <si>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</si>
  <si>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</si>
  <si>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</si>
  <si>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</si>
  <si>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</si>
  <si>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</si>
  <si>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</si>
  <si>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</si>
  <si>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</si>
  <si>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</si>
  <si>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</si>
  <si>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</si>
  <si>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</si>
  <si>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</si>
  <si>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</si>
  <si>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</si>
  <si>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</si>
  <si>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</si>
  <si>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</si>
  <si>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</si>
  <si>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</si>
  <si>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</si>
  <si>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</si>
  <si>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</si>
  <si>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</si>
  <si>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</si>
  <si>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</si>
  <si>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</si>
  <si>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</si>
  <si>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</si>
  <si>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</si>
  <si>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</si>
  <si>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</si>
  <si>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</si>
  <si>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</si>
  <si>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</si>
  <si>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</si>
  <si>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</si>
  <si>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</si>
  <si>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</si>
  <si>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</si>
  <si>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</si>
  <si>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</si>
  <si>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</si>
  <si>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</si>
  <si>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</si>
  <si>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</si>
  <si>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</si>
  <si>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</si>
  <si>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</si>
  <si>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</si>
  <si>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</si>
  <si>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</si>
  <si>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</si>
  <si>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</si>
  <si>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</si>
  <si>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</si>
  <si>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</si>
  <si>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</si>
  <si>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</si>
  <si>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</si>
  <si>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</si>
  <si>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</si>
  <si>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</si>
  <si>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</si>
  <si>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</si>
  <si>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</si>
  <si>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</si>
  <si>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</si>
  <si>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</si>
  <si>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</si>
  <si>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</si>
  <si>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</si>
  <si>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</si>
  <si>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</si>
  <si>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</si>
  <si>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</si>
  <si>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</si>
  <si>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</si>
  <si>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</si>
  <si>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</si>
  <si>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</si>
  <si>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</si>
  <si>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</si>
  <si>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</si>
  <si>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</si>
  <si>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</si>
  <si>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</si>
  <si>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</si>
  <si>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</si>
  <si>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</si>
  <si>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</si>
  <si>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</si>
  <si>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</si>
  <si>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</si>
  <si>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</si>
  <si>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</si>
  <si>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</si>
  <si>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</si>
  <si>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</si>
  <si>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</si>
  <si>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</si>
  <si>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</si>
  <si>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</si>
  <si>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</si>
  <si>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</si>
  <si>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</si>
  <si>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</si>
  <si>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</si>
  <si>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</si>
  <si>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</si>
  <si>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</si>
  <si>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</si>
  <si>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</si>
  <si>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</si>
  <si>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</si>
  <si>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</si>
  <si>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</si>
  <si>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</si>
  <si>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</si>
  <si>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</si>
  <si>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</si>
  <si>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</si>
  <si>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</si>
  <si>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</si>
  <si>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</si>
  <si>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</si>
  <si>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</si>
  <si>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</si>
  <si>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</si>
  <si>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</si>
  <si>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</si>
  <si>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</si>
  <si>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</si>
  <si>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</si>
  <si>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</si>
  <si>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</si>
  <si>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</si>
  <si>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</si>
  <si>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</si>
  <si>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</si>
  <si>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</si>
  <si>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</si>
  <si>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</si>
  <si>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</si>
  <si>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</si>
  <si>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</si>
  <si>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</si>
  <si>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</si>
  <si>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</si>
  <si>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</si>
  <si>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</si>
  <si>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</si>
  <si>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</si>
  <si>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</si>
  <si>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</si>
  <si>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</si>
  <si>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</si>
  <si>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</si>
  <si>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</si>
  <si>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</si>
  <si>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</si>
  <si>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</si>
  <si>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</si>
  <si>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</si>
  <si>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</si>
  <si>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</si>
  <si>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</si>
  <si>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</si>
  <si>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</si>
  <si>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</si>
  <si>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</si>
  <si>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</si>
  <si>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</si>
  <si>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</si>
  <si>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</si>
  <si>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</si>
  <si>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</si>
  <si>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</si>
  <si>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</si>
  <si>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</si>
  <si>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</si>
  <si>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</si>
  <si>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</si>
  <si>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</si>
  <si>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</si>
  <si>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</si>
  <si>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</si>
  <si>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</si>
  <si>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</si>
  <si>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</si>
  <si>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</si>
  <si>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</si>
  <si>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</si>
  <si>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</si>
  <si>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</si>
  <si>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</si>
  <si>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</si>
  <si>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</si>
  <si>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</si>
  <si>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</si>
  <si>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</si>
  <si>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</si>
  <si>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</si>
  <si>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</si>
  <si>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</si>
  <si>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</si>
  <si>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</si>
  <si>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</si>
  <si>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</si>
  <si>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</si>
  <si>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</si>
  <si>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</si>
  <si>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</si>
  <si>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</si>
  <si>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</si>
  <si>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</si>
  <si>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</si>
  <si>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</si>
  <si>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</si>
  <si>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</si>
  <si>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</si>
  <si>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</si>
  <si>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</si>
  <si>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</si>
  <si>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</si>
  <si>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</si>
  <si>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</si>
  <si>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</si>
  <si>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</si>
  <si>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</si>
  <si>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</si>
  <si>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</si>
  <si>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</si>
  <si>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</si>
  <si>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</si>
  <si>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</si>
  <si>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</si>
  <si>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</si>
  <si>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</si>
  <si>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</si>
  <si>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</si>
  <si>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</si>
  <si>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</si>
  <si>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</si>
  <si>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</si>
  <si>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</si>
  <si>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</si>
  <si>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</si>
  <si>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</si>
  <si>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</si>
  <si>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</si>
  <si>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</si>
  <si>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</si>
  <si>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</si>
  <si>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</si>
  <si>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</si>
  <si>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</si>
  <si>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</si>
  <si>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</si>
  <si>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</si>
  <si>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</si>
  <si>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</si>
  <si>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</si>
  <si>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</si>
  <si>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</si>
  <si>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</si>
  <si>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</si>
  <si>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</si>
  <si>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</si>
  <si>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</si>
  <si>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</si>
  <si>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</si>
  <si>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</si>
  <si>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</si>
  <si>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</si>
  <si>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</si>
  <si>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</si>
  <si>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</si>
  <si>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</si>
  <si>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</si>
  <si>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</si>
  <si>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</si>
  <si>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</si>
  <si>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</si>
  <si>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</si>
  <si>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</si>
  <si>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</si>
  <si>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</si>
  <si>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</si>
  <si>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</si>
  <si>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</si>
  <si>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</si>
  <si>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</si>
  <si>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</si>
  <si>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</si>
  <si>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</si>
  <si>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</si>
  <si>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</si>
  <si>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</si>
  <si>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</si>
  <si>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</si>
  <si>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</si>
  <si>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</si>
  <si>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</si>
  <si>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</si>
  <si>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</si>
  <si>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</si>
  <si>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</si>
  <si>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</si>
  <si>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</si>
  <si>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</si>
  <si>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</si>
  <si>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</si>
  <si>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</si>
  <si>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</si>
  <si>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</si>
  <si>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</si>
  <si>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</si>
  <si>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</si>
  <si>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</si>
  <si>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</si>
  <si>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</si>
  <si>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</si>
  <si>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</si>
  <si>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</si>
  <si>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</si>
  <si>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</si>
  <si>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</si>
  <si>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</si>
  <si>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</si>
  <si>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</si>
  <si>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</si>
  <si>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</si>
  <si>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</si>
  <si>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</si>
  <si>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</si>
  <si>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</si>
  <si>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</si>
  <si>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</si>
  <si>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</si>
  <si>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</si>
  <si>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</si>
  <si>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</si>
  <si>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</si>
  <si>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</si>
  <si>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</si>
  <si>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</si>
  <si>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</si>
  <si>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</si>
  <si>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</si>
  <si>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</si>
  <si>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</si>
  <si>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</si>
  <si>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</si>
  <si>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</si>
  <si>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</si>
  <si>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</si>
  <si>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</si>
  <si>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</si>
  <si>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</si>
  <si>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</si>
  <si>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</si>
  <si>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</si>
  <si>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</si>
  <si>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</si>
  <si>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</si>
  <si>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</si>
  <si>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</si>
  <si>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</si>
  <si>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</si>
  <si>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</si>
  <si>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</si>
  <si>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</si>
  <si>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</si>
  <si>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</si>
  <si>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</si>
  <si>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</si>
  <si>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</si>
  <si>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</si>
  <si>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</si>
  <si>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</si>
  <si>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</si>
  <si>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</si>
  <si>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</si>
  <si>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</si>
  <si>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</si>
  <si>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</si>
  <si>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</si>
  <si>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</si>
  <si>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</si>
  <si>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</si>
  <si>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</si>
  <si>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</si>
  <si>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</si>
  <si>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</si>
  <si>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</si>
  <si>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</si>
  <si>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</si>
  <si>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</si>
  <si>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</si>
  <si>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</si>
  <si>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</si>
  <si>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</si>
  <si>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</si>
  <si>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</si>
  <si>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</si>
  <si>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</si>
  <si>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</si>
  <si>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</si>
  <si>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</si>
  <si>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</si>
  <si>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</si>
  <si>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</si>
  <si>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</si>
  <si>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</si>
  <si>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</si>
  <si>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</si>
  <si>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</si>
  <si>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</si>
  <si>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</si>
  <si>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</si>
  <si>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</si>
  <si>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</si>
  <si>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</si>
  <si>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</si>
  <si>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</si>
  <si>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</si>
  <si>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</si>
  <si>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</si>
  <si>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</si>
  <si>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</si>
  <si>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</si>
  <si>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</si>
  <si>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</si>
  <si>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</si>
  <si>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</si>
  <si>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</si>
  <si>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</si>
  <si>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</si>
  <si>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</si>
  <si>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</si>
  <si>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</si>
  <si>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</si>
  <si>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</si>
  <si>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</si>
  <si>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</si>
  <si>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</si>
  <si>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</si>
  <si>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</si>
  <si>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</si>
  <si>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</si>
  <si>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</si>
  <si>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</si>
  <si>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</si>
  <si>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</si>
  <si>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</si>
  <si>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</si>
  <si>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</si>
  <si>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</si>
  <si>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</si>
  <si>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</si>
  <si>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</si>
  <si>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</si>
  <si>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</si>
  <si>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</si>
  <si>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</si>
  <si>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</si>
  <si>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</si>
  <si>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</si>
  <si>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</si>
  <si>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</si>
  <si>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</si>
  <si>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</si>
  <si>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</si>
  <si>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</si>
  <si>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</si>
  <si>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</si>
  <si>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</si>
  <si>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</si>
  <si>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</si>
  <si>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</si>
  <si>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</si>
  <si>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</si>
  <si>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</si>
  <si>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</si>
  <si>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</si>
  <si>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</si>
  <si>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</si>
  <si>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</si>
  <si>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</si>
  <si>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</si>
  <si>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</si>
  <si>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</si>
  <si>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</si>
  <si>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</si>
  <si>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</si>
  <si>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</si>
  <si>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</si>
  <si>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</si>
  <si>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</si>
  <si>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</si>
  <si>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</si>
  <si>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</si>
  <si>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</si>
  <si>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</si>
  <si>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</si>
  <si>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</si>
  <si>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</si>
  <si>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</si>
  <si>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</si>
  <si>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</si>
  <si>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</si>
  <si>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</si>
  <si>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</si>
  <si>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</si>
  <si>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</si>
  <si>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</si>
  <si>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</si>
  <si>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</si>
  <si>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</si>
  <si>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</si>
  <si>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</si>
  <si>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</si>
  <si>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</si>
  <si>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</si>
  <si>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</si>
  <si>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</si>
  <si>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</si>
  <si>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</si>
  <si>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</si>
  <si>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</si>
  <si>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</si>
  <si>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</si>
  <si>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</si>
  <si>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</si>
  <si>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</si>
  <si>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</si>
  <si>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</si>
  <si>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</si>
  <si>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</si>
  <si>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</si>
  <si>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</si>
  <si>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</si>
  <si>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</si>
  <si>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</si>
  <si>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</si>
  <si>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</si>
  <si>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</si>
  <si>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</si>
  <si>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</si>
  <si>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</si>
  <si>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</si>
  <si>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</si>
  <si>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</si>
  <si>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</si>
  <si>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</si>
  <si>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</si>
  <si>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</si>
  <si>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</si>
  <si>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</si>
  <si>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</si>
  <si>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</si>
  <si>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</si>
  <si>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</si>
  <si>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</si>
  <si>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</si>
  <si>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</si>
  <si>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</si>
  <si>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</si>
  <si>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</si>
  <si>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</si>
  <si>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</si>
  <si>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</si>
  <si>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</si>
  <si>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</si>
  <si>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</si>
  <si>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</si>
  <si>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</si>
  <si>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</si>
  <si>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</si>
  <si>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</si>
  <si>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</si>
  <si>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</si>
  <si>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</si>
  <si>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</si>
  <si>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</si>
  <si>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</si>
  <si>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</si>
  <si>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</si>
  <si>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</si>
  <si>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</si>
  <si>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</si>
  <si>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</si>
  <si>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</si>
  <si>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</si>
  <si>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</si>
  <si>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</si>
  <si>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</si>
  <si>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</si>
  <si>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</si>
  <si>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</si>
  <si>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</si>
  <si>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</si>
  <si>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</si>
  <si>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</si>
  <si>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</si>
  <si>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</si>
  <si>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</si>
  <si>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</si>
  <si>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</si>
  <si>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</si>
  <si>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</si>
  <si>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</si>
  <si>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</si>
  <si>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</si>
  <si>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</si>
  <si>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</si>
  <si>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</si>
  <si>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</si>
  <si>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</si>
  <si>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</si>
  <si>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</si>
  <si>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</si>
  <si>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</si>
  <si>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</si>
  <si>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</si>
  <si>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</si>
  <si>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</si>
  <si>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</si>
  <si>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</si>
  <si>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</si>
  <si>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</si>
  <si>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</si>
  <si>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</si>
  <si>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</si>
  <si>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</si>
  <si>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</si>
  <si>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</si>
  <si>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</si>
  <si>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</si>
  <si>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</si>
  <si>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</si>
  <si>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</si>
  <si>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</si>
  <si>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</si>
  <si>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</si>
  <si>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</si>
  <si>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</si>
  <si>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</si>
  <si>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</si>
  <si>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</si>
  <si>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</si>
  <si>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</si>
  <si>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</si>
  <si>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</si>
  <si>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</si>
  <si>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</si>
  <si>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</si>
  <si>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</si>
  <si>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</si>
  <si>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</si>
  <si>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</si>
  <si>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</si>
  <si>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</si>
  <si>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</si>
  <si>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</si>
  <si>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</si>
  <si>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</si>
  <si>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</si>
  <si>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</si>
  <si>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</si>
  <si>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</si>
  <si>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</si>
  <si>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</si>
  <si>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</si>
  <si>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</si>
  <si>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</si>
  <si>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</si>
  <si>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</si>
  <si>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</si>
  <si>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</si>
  <si>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</si>
  <si>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</si>
  <si>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</si>
  <si>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</si>
  <si>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</si>
  <si>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</si>
  <si>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</si>
  <si>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</si>
  <si>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</si>
  <si>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</si>
  <si>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</si>
  <si>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</si>
  <si>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</si>
  <si>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</si>
  <si>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</si>
  <si>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</si>
  <si>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</si>
  <si>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</si>
  <si>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</si>
  <si>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</si>
  <si>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</si>
  <si>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</si>
  <si>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</si>
  <si>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</si>
  <si>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</si>
  <si>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</si>
  <si>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</si>
  <si>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</si>
  <si>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</si>
  <si>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</si>
  <si>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</si>
  <si>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</si>
  <si>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</si>
  <si>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</si>
  <si>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</si>
  <si>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</si>
  <si>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</si>
  <si>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</si>
  <si>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</si>
  <si>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</si>
  <si>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</si>
  <si>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</si>
  <si>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</si>
  <si>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</si>
  <si>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</si>
  <si>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</si>
  <si>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</si>
  <si>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</si>
  <si>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</si>
  <si>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</si>
  <si>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</si>
  <si>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</si>
  <si>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</si>
  <si>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</si>
  <si>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</si>
  <si>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</si>
  <si>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</si>
  <si>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</si>
  <si>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</si>
  <si>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</si>
  <si>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</si>
  <si>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</si>
  <si>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</si>
  <si>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</si>
  <si>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</si>
  <si>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</si>
  <si>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</si>
  <si>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</si>
  <si>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</si>
  <si>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</si>
  <si>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</si>
  <si>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</si>
  <si>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</si>
  <si>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</si>
  <si>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</si>
  <si>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</si>
  <si>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</si>
  <si>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</si>
  <si>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</si>
  <si>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</si>
  <si>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</si>
  <si>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</si>
  <si>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</si>
  <si>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</si>
  <si>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</si>
  <si>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</si>
  <si>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</si>
  <si>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</si>
  <si>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</si>
  <si>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</si>
  <si>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</si>
  <si>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</si>
  <si>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</si>
  <si>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</si>
  <si>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</si>
  <si>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</si>
  <si>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</si>
  <si>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</si>
  <si>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</si>
  <si>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</si>
  <si>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</si>
  <si>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</si>
  <si>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</si>
  <si>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</si>
  <si>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</si>
  <si>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</si>
  <si>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</si>
  <si>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</si>
  <si>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</si>
  <si>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</si>
  <si>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</si>
  <si>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</si>
  <si>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</si>
  <si>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</si>
  <si>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</si>
  <si>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</si>
  <si>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</si>
  <si>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</si>
  <si>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</si>
  <si>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</si>
  <si>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</si>
  <si>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</si>
  <si>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</si>
  <si>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</si>
  <si>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</si>
  <si>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</si>
  <si>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</si>
  <si>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</si>
  <si>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</si>
  <si>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</si>
  <si>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</si>
  <si>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</si>
  <si>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</si>
  <si>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</si>
  <si>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</si>
  <si>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</si>
  <si>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</si>
  <si>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</si>
  <si>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</si>
  <si>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</si>
  <si>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</si>
  <si>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</si>
  <si>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</si>
  <si>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</si>
  <si>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</si>
  <si>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</si>
  <si>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</si>
  <si>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</si>
  <si>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</si>
  <si>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</si>
  <si>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</si>
  <si>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</si>
  <si>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</si>
  <si>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</si>
  <si>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</si>
  <si>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</si>
  <si>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</si>
  <si>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</si>
  <si>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</si>
  <si>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</si>
  <si>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</si>
  <si>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</si>
  <si>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</si>
  <si>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</si>
  <si>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</si>
  <si>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</si>
  <si>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</si>
  <si>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</si>
  <si>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</si>
  <si>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</si>
  <si>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</si>
  <si>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</si>
  <si>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</si>
  <si>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</si>
  <si>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</si>
  <si>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</si>
  <si>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</si>
  <si>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</si>
  <si>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</si>
  <si>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</si>
  <si>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</si>
  <si>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</si>
  <si>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</si>
  <si>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</si>
  <si>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</si>
  <si>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</si>
  <si>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</si>
  <si>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</si>
  <si>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</si>
  <si>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</si>
  <si>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</si>
  <si>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</si>
  <si>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</si>
  <si>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</si>
  <si>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</si>
  <si>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</si>
  <si>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</si>
  <si>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</si>
  <si>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</si>
  <si>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</si>
  <si>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</si>
  <si>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</si>
  <si>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</si>
  <si>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</si>
  <si>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</si>
  <si>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</si>
  <si>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</si>
  <si>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</si>
  <si>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</si>
  <si>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</si>
  <si>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</si>
  <si>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</si>
  <si>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</si>
  <si>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</si>
  <si>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</si>
  <si>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</si>
  <si>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</si>
  <si>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</si>
  <si>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</si>
  <si>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</si>
  <si>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</si>
  <si>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</si>
  <si>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</si>
  <si>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</si>
  <si>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</si>
  <si>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</si>
  <si>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</si>
  <si>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</si>
  <si>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</si>
  <si>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</si>
  <si>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</si>
  <si>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</si>
  <si>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</si>
  <si>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</si>
  <si>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</si>
  <si>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</si>
  <si>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</si>
  <si>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</si>
  <si>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</si>
  <si>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</si>
  <si>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</si>
  <si>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</si>
  <si>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</si>
  <si>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</si>
  <si>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</si>
  <si>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</si>
  <si>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</si>
  <si>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</si>
  <si>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</si>
  <si>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</si>
  <si>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</si>
  <si>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</si>
  <si>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</si>
  <si>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</si>
  <si>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</si>
  <si>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</si>
  <si>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</si>
  <si>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</si>
  <si>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</si>
  <si>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</si>
  <si>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</si>
  <si>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</si>
  <si>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</si>
  <si>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</si>
  <si>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</si>
  <si>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</si>
  <si>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</si>
  <si>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</si>
  <si>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</si>
  <si>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</si>
  <si>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</si>
  <si>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</si>
  <si>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</si>
  <si>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</si>
  <si>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</si>
  <si>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</si>
  <si>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</si>
  <si>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</si>
  <si>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</si>
  <si>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</si>
  <si>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</si>
  <si>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</si>
  <si>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</si>
  <si>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</si>
  <si>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</si>
  <si>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</si>
  <si>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</si>
  <si>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</si>
  <si>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</si>
  <si>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</si>
  <si>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</si>
  <si>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</si>
  <si>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</si>
  <si>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</si>
  <si>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</si>
  <si>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</si>
  <si>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</si>
  <si>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</si>
  <si>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</si>
  <si>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</si>
  <si>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</si>
  <si>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</si>
  <si>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</si>
  <si>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</si>
  <si>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</si>
  <si>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</si>
  <si>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</si>
  <si>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</si>
  <si>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</si>
  <si>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</si>
  <si>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</si>
  <si>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</si>
  <si>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</si>
  <si>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</si>
  <si>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</si>
  <si>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</si>
  <si>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</si>
  <si>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</si>
  <si>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</si>
  <si>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</si>
  <si>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</si>
  <si>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</si>
  <si>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</si>
  <si>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</si>
  <si>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</si>
  <si>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</si>
  <si>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</si>
  <si>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</si>
  <si>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</si>
  <si>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</si>
  <si>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</si>
  <si>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</si>
  <si>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</si>
  <si>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</si>
  <si>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</si>
  <si>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</si>
  <si>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</si>
  <si>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</si>
  <si>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</si>
  <si>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</si>
  <si>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</si>
  <si>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</si>
  <si>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</si>
  <si>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</si>
  <si>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</si>
  <si>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</si>
  <si>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</si>
  <si>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</si>
  <si>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</si>
  <si>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</si>
  <si>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</si>
  <si>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</si>
  <si>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</si>
  <si>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</si>
  <si>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</si>
  <si>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</si>
  <si>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</si>
  <si>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</si>
  <si>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</si>
  <si>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</si>
  <si>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</si>
  <si>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</si>
  <si>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</si>
  <si>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</si>
  <si>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</si>
  <si>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</si>
  <si>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</si>
  <si>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</si>
  <si>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</si>
  <si>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</si>
  <si>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</si>
  <si>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</si>
  <si>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</si>
  <si>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</si>
  <si>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</si>
  <si>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</si>
  <si>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</si>
  <si>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</si>
  <si>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</si>
  <si>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</si>
  <si>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</si>
  <si>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</si>
  <si>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</si>
  <si>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</si>
  <si>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</si>
  <si>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</si>
  <si>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</si>
  <si>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</si>
  <si>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</si>
  <si>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</si>
  <si>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</si>
  <si>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</si>
  <si>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</si>
  <si>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</si>
  <si>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</si>
  <si>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</si>
  <si>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</si>
  <si>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</si>
  <si>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</si>
  <si>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</si>
  <si>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</si>
  <si>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</si>
  <si>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</si>
  <si>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</si>
  <si>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</si>
  <si>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</si>
  <si>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</si>
  <si>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</si>
  <si>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</si>
  <si>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</si>
  <si>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</si>
  <si>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</si>
  <si>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</si>
  <si>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</si>
  <si>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</si>
  <si>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</si>
  <si>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</si>
  <si>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</si>
  <si>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</si>
  <si>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</si>
  <si>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</si>
  <si>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</si>
  <si>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</si>
  <si>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</si>
  <si>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</si>
  <si>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</si>
  <si>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</si>
  <si>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</si>
  <si>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</si>
  <si>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</si>
  <si>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</si>
  <si>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</si>
  <si>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</si>
  <si>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</si>
  <si>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</si>
  <si>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</si>
  <si>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</si>
  <si>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</si>
  <si>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</si>
  <si>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</si>
  <si>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</si>
  <si>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</si>
  <si>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</si>
  <si>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</si>
  <si>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</si>
  <si>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</si>
  <si>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</si>
  <si>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</si>
  <si>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</si>
  <si>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</si>
  <si>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</si>
  <si>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</si>
  <si>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</si>
  <si>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</si>
  <si>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</si>
  <si>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</si>
  <si>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</si>
  <si>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</si>
  <si>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</si>
  <si>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</si>
  <si>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</si>
  <si>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</si>
  <si>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</si>
  <si>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</si>
  <si>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</si>
  <si>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</si>
  <si>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</si>
  <si>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</si>
  <si>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</si>
  <si>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</si>
  <si>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</si>
  <si>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</si>
  <si>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</si>
  <si>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</si>
  <si>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</si>
  <si>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</si>
  <si>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</si>
  <si>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</si>
  <si>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</si>
  <si>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</si>
  <si>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</si>
  <si>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</si>
  <si>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</si>
  <si>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</si>
  <si>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</si>
  <si>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</si>
  <si>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</si>
  <si>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</si>
  <si>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</si>
  <si>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</si>
  <si>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</si>
  <si>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</si>
  <si>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</si>
  <si>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</si>
  <si>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</si>
  <si>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</si>
  <si>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</si>
  <si>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</si>
  <si>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</si>
  <si>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</si>
  <si>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</si>
  <si>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</si>
  <si>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</si>
  <si>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</si>
  <si>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</si>
  <si>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</si>
  <si>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</si>
  <si>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</si>
  <si>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</si>
  <si>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</si>
  <si>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</si>
  <si>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</si>
  <si>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</si>
  <si>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</si>
  <si>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</si>
  <si>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</si>
  <si>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</si>
  <si>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</si>
  <si>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</si>
  <si>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</si>
  <si>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</si>
  <si>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</si>
  <si>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</si>
  <si>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</si>
  <si>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</si>
  <si>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</si>
  <si>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</si>
  <si>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</si>
  <si>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</si>
  <si>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</si>
  <si>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</si>
  <si>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</si>
  <si>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</si>
  <si>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</si>
  <si>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</si>
  <si>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</si>
  <si>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</si>
  <si>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</si>
  <si>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</si>
  <si>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</si>
  <si>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</si>
  <si>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</si>
  <si>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</si>
  <si>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</si>
  <si>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</si>
  <si>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</si>
  <si>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</si>
  <si>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</si>
  <si>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</si>
  <si>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</si>
  <si>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</si>
  <si>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</si>
  <si>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</si>
  <si>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</si>
  <si>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</si>
  <si>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</si>
  <si>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</si>
  <si>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</si>
  <si>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</si>
  <si>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</si>
  <si>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</si>
  <si>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</si>
  <si>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</si>
  <si>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</si>
  <si>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</si>
  <si>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</si>
  <si>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</si>
  <si>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</si>
  <si>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</si>
  <si>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</si>
  <si>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</si>
  <si>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</si>
  <si>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</si>
  <si>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</si>
  <si>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</si>
  <si>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</si>
  <si>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</si>
  <si>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</si>
  <si>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</si>
  <si>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</si>
  <si>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</si>
  <si>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</si>
  <si>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</si>
  <si>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</si>
  <si>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</si>
  <si>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</si>
  <si>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</si>
  <si>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</si>
  <si>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</si>
  <si>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</si>
  <si>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</si>
  <si>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</si>
  <si>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</si>
  <si>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</si>
  <si>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</si>
  <si>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</si>
  <si>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</si>
  <si>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</si>
  <si>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</si>
  <si>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</si>
  <si>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</si>
  <si>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</si>
  <si>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</si>
  <si>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</si>
  <si>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</si>
  <si>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</si>
  <si>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</si>
  <si>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</si>
  <si>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</si>
  <si>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</si>
  <si>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</si>
  <si>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</si>
  <si>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</si>
  <si>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</si>
  <si>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</si>
  <si>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</si>
  <si>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</si>
  <si>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</si>
  <si>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</si>
  <si>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</si>
  <si>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</si>
  <si>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</si>
  <si>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</si>
  <si>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</si>
  <si>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</si>
  <si>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</si>
  <si>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</si>
  <si>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</si>
  <si>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</si>
  <si>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</si>
  <si>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</si>
  <si>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</si>
  <si>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</si>
  <si>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</si>
  <si>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</si>
  <si>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</si>
  <si>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</si>
  <si>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</si>
  <si>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</si>
  <si>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</si>
  <si>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</si>
  <si>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</si>
  <si>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</si>
  <si>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</si>
  <si>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</si>
  <si>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</si>
  <si>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</si>
  <si>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</si>
  <si>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</si>
  <si>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</si>
  <si>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</si>
  <si>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</si>
  <si>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</si>
  <si>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</si>
  <si>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</si>
  <si>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</si>
  <si>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</si>
  <si>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</si>
  <si>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</si>
  <si>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</si>
  <si>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</si>
  <si>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</si>
  <si>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</si>
  <si>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</si>
  <si>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</si>
  <si>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</si>
  <si>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</si>
  <si>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</si>
  <si>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</si>
  <si>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</si>
  <si>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</si>
  <si>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</si>
  <si>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</si>
  <si>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</si>
  <si>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</si>
  <si>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</si>
  <si>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</si>
  <si>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</si>
  <si>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</si>
  <si>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</si>
  <si>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</si>
  <si>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</si>
  <si>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</si>
  <si>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</si>
  <si>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</si>
  <si>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</si>
  <si>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</si>
  <si>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</si>
  <si>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</si>
  <si>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</si>
  <si>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</si>
  <si>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</si>
  <si>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</si>
  <si>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</si>
  <si>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</si>
  <si>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</si>
  <si>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</si>
  <si>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</si>
  <si>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</si>
  <si>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</si>
  <si>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</si>
  <si>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</si>
  <si>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</si>
  <si>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</si>
  <si>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</si>
  <si>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</si>
  <si>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</si>
  <si>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</si>
  <si>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</si>
  <si>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</si>
  <si>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</si>
  <si>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</si>
  <si>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</si>
  <si>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</si>
  <si>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</si>
  <si>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</si>
  <si>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</si>
  <si>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</si>
  <si>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</si>
  <si>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</si>
  <si>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</si>
  <si>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</si>
  <si>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</si>
  <si>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</si>
  <si>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</si>
  <si>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</si>
  <si>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</si>
  <si>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</si>
  <si>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</si>
  <si>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</si>
  <si>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</si>
  <si>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</si>
  <si>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</si>
  <si>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</si>
  <si>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</si>
  <si>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</si>
  <si>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</si>
  <si>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</si>
  <si>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</si>
  <si>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</si>
  <si>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</si>
  <si>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</si>
  <si>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</si>
  <si>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</si>
  <si>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</si>
  <si>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</si>
  <si>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</si>
  <si>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</si>
  <si>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</si>
  <si>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</si>
  <si>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</si>
  <si>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</si>
  <si>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</si>
  <si>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</si>
  <si>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</si>
  <si>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</si>
  <si>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</si>
  <si>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</si>
  <si>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</si>
  <si>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</si>
  <si>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</si>
  <si>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</si>
  <si>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</si>
  <si>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</si>
  <si>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</si>
  <si>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</si>
  <si>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</si>
  <si>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</si>
  <si>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</si>
  <si>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</si>
  <si>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</si>
  <si>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</si>
  <si>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</si>
  <si>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</si>
  <si>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</si>
  <si>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</si>
  <si>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</si>
  <si>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</si>
  <si>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</si>
  <si>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</si>
  <si>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</si>
  <si>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</si>
  <si>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</si>
  <si>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</si>
  <si>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</si>
  <si>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</si>
  <si>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</si>
  <si>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</si>
  <si>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</si>
  <si>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</si>
  <si>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</si>
  <si>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</si>
  <si>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</si>
  <si>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</si>
  <si>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</si>
  <si>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</si>
  <si>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</si>
  <si>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</si>
  <si>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</si>
  <si>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</si>
  <si>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</si>
  <si>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</si>
  <si>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</si>
  <si>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</si>
  <si>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</si>
  <si>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</si>
  <si>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</si>
  <si>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</si>
  <si>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</si>
  <si>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</si>
  <si>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</si>
  <si>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</si>
  <si>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</si>
  <si>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</si>
  <si>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</si>
  <si>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</si>
  <si>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</si>
  <si>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</si>
  <si>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</si>
  <si>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</si>
  <si>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</si>
  <si>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</si>
  <si>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</si>
  <si>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</si>
  <si>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</si>
  <si>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</si>
  <si>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</si>
  <si>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</si>
  <si>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</si>
  <si>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</si>
  <si>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</si>
  <si>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</si>
  <si>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</si>
  <si>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</si>
  <si>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</si>
  <si>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</si>
  <si>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</si>
  <si>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</si>
  <si>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</si>
  <si>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</si>
  <si>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</si>
  <si>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</si>
  <si>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</si>
  <si>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</si>
  <si>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</si>
  <si>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</si>
  <si>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</si>
  <si>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</si>
  <si>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</si>
  <si>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</si>
  <si>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</si>
  <si>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</si>
  <si>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</si>
  <si>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</si>
  <si>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</si>
  <si>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</si>
  <si>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</si>
  <si>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</si>
  <si>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</si>
  <si>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</si>
  <si>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</si>
  <si>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</si>
  <si>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</si>
  <si>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</si>
  <si>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</si>
  <si>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</si>
  <si>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</si>
  <si>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</si>
  <si>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</si>
  <si>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</si>
  <si>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</si>
  <si>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</si>
  <si>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</si>
  <si>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</si>
  <si>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</si>
  <si>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</si>
  <si>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</si>
  <si>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</si>
  <si>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</si>
  <si>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</si>
  <si>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</si>
  <si>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</si>
  <si>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</si>
  <si>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</si>
  <si>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</si>
  <si>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</si>
  <si>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</si>
  <si>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</si>
  <si>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</si>
  <si>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</si>
  <si>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</si>
  <si>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</si>
  <si>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</si>
  <si>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</si>
  <si>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</si>
  <si>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</si>
  <si>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</si>
  <si>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</si>
  <si>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</si>
  <si>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</si>
  <si>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</si>
  <si>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</si>
  <si>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</si>
  <si>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</si>
  <si>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</si>
  <si>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</si>
  <si>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</si>
  <si>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</si>
  <si>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</si>
  <si>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</si>
  <si>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</si>
  <si>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</si>
  <si>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</si>
  <si>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</si>
  <si>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</si>
  <si>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</si>
  <si>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</si>
  <si>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</si>
  <si>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</si>
  <si>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</si>
  <si>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</si>
  <si>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</si>
  <si>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</si>
  <si>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</si>
  <si>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</si>
  <si>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</si>
  <si>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</si>
  <si>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</si>
  <si>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</si>
  <si>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</si>
  <si>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</si>
  <si>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</si>
  <si>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</si>
  <si>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</si>
  <si>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</si>
  <si>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</si>
  <si>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</si>
  <si>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</si>
  <si>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</si>
  <si>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</si>
  <si>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</si>
  <si>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</si>
  <si>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</si>
  <si>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</si>
  <si>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</si>
  <si>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</si>
  <si>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</si>
  <si>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</si>
  <si>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</si>
  <si>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</si>
  <si>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</si>
  <si>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</si>
  <si>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</si>
  <si>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</si>
  <si>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</si>
  <si>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</si>
  <si>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</si>
  <si>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</si>
  <si>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</si>
  <si>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</si>
  <si>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</si>
  <si>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</si>
  <si>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</si>
  <si>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</si>
  <si>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</si>
  <si>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</si>
  <si>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</si>
  <si>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</si>
  <si>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</si>
  <si>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</si>
  <si>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</si>
  <si>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</si>
  <si>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</si>
  <si>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</si>
  <si>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</si>
  <si>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</si>
  <si>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</si>
  <si>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</si>
  <si>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</si>
  <si>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</si>
  <si>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</si>
  <si>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</si>
  <si>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</si>
  <si>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</si>
  <si>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</si>
  <si>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</si>
  <si>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</si>
  <si>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</si>
  <si>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</si>
  <si>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</si>
  <si>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</si>
  <si>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</si>
  <si>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</si>
  <si>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</si>
  <si>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</si>
  <si>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</si>
  <si>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</si>
  <si>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</si>
  <si>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</si>
  <si>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</si>
  <si>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</si>
  <si>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</si>
  <si>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</si>
  <si>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</si>
  <si>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</si>
  <si>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</si>
  <si>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</si>
  <si>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</si>
  <si>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</si>
  <si>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</si>
  <si>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</si>
  <si>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</si>
  <si>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</si>
  <si>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</si>
  <si>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</si>
  <si>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</si>
  <si>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</si>
  <si>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</si>
  <si>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</si>
  <si>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</si>
  <si>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</si>
  <si>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</si>
  <si>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</si>
  <si>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</si>
  <si>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</si>
  <si>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</si>
  <si>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</si>
  <si>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</si>
  <si>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</si>
  <si>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</si>
  <si>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</si>
  <si>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</si>
  <si>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</si>
  <si>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</si>
  <si>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</si>
  <si>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</si>
  <si>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</si>
  <si>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</si>
  <si>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</si>
  <si>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</si>
  <si>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</si>
  <si>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</si>
  <si>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</si>
  <si>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</si>
  <si>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</si>
  <si>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</si>
  <si>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</si>
  <si>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</si>
  <si>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</si>
  <si>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</si>
  <si>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</si>
  <si>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</si>
  <si>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</si>
  <si>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</si>
  <si>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</si>
  <si>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</si>
  <si>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</si>
  <si>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</si>
  <si>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</si>
  <si>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</si>
  <si>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</si>
  <si>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</si>
  <si>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</si>
  <si>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</si>
  <si>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</si>
  <si>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</si>
  <si>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</si>
  <si>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</si>
  <si>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</si>
  <si>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</si>
  <si>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</si>
  <si>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</si>
  <si>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</si>
  <si>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</si>
  <si>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</si>
  <si>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</si>
  <si>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</si>
  <si>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</si>
  <si>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</si>
  <si>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</si>
  <si>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</si>
  <si>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</si>
  <si>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</si>
  <si>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</si>
  <si>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</si>
  <si>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</si>
  <si>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</si>
  <si>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</si>
  <si>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</si>
  <si>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</si>
  <si>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</si>
  <si>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</si>
  <si>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</si>
  <si>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</si>
  <si>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</si>
  <si>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</si>
  <si>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</si>
  <si>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</si>
  <si>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</si>
  <si>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</si>
  <si>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</si>
  <si>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</si>
  <si>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</si>
  <si>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</si>
  <si>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</si>
  <si>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</si>
  <si>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</si>
  <si>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</si>
  <si>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</si>
  <si>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</si>
  <si>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</si>
  <si>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</si>
  <si>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</si>
  <si>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</si>
  <si>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</si>
  <si>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</si>
  <si>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</si>
  <si>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</si>
  <si>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</si>
  <si>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</si>
  <si>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</si>
  <si>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</si>
  <si>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</si>
  <si>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</si>
  <si>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</si>
  <si>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</si>
  <si>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</si>
  <si>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</si>
  <si>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</si>
  <si>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</si>
  <si>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</si>
  <si>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</si>
  <si>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</si>
  <si>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</si>
  <si>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</si>
  <si>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</si>
  <si>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</si>
  <si>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</si>
  <si>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</si>
  <si>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</si>
  <si>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</si>
  <si>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</si>
  <si>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</si>
  <si>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</si>
  <si>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</si>
  <si>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</si>
  <si>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</si>
  <si>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</si>
  <si>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</si>
  <si>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</si>
  <si>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</si>
  <si>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</si>
  <si>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</si>
  <si>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</si>
  <si>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</si>
  <si>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</si>
  <si>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</si>
  <si>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</si>
  <si>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</si>
  <si>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</si>
  <si>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</si>
  <si>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</si>
  <si>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</si>
  <si>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</si>
  <si>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</si>
  <si>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</si>
  <si>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</si>
  <si>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</si>
  <si>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</si>
  <si>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</si>
  <si>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</si>
  <si>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</si>
  <si>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</si>
  <si>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</si>
  <si>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</si>
  <si>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</si>
  <si>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</si>
  <si>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</si>
  <si>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</si>
  <si>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</si>
  <si>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</si>
  <si>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</si>
  <si>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</si>
  <si>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</si>
  <si>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</si>
  <si>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</si>
  <si>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</si>
  <si>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</si>
  <si>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</si>
  <si>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</si>
  <si>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</si>
  <si>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</si>
  <si>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</si>
  <si>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</si>
  <si>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</si>
  <si>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</si>
  <si>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</si>
  <si>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</si>
  <si>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</si>
  <si>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</si>
  <si>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</si>
  <si>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</si>
  <si>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</si>
  <si>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</si>
  <si>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</si>
  <si>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</si>
  <si>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</si>
  <si>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</si>
  <si>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</si>
  <si>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</si>
  <si>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</si>
  <si>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</si>
  <si>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</si>
  <si>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</si>
  <si>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</si>
  <si>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</si>
  <si>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</si>
  <si>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</si>
  <si>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</si>
  <si>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</si>
  <si>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</si>
  <si>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</si>
  <si>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</si>
  <si>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</si>
  <si>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</si>
  <si>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</si>
  <si>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</si>
  <si>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</si>
  <si>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</si>
  <si>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</si>
  <si>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</si>
  <si>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</si>
  <si>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</si>
  <si>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</si>
  <si>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</si>
  <si>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</si>
  <si>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</si>
  <si>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</si>
  <si>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</si>
  <si>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</si>
  <si>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</si>
  <si>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</si>
  <si>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</si>
  <si>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</si>
  <si>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</si>
  <si>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</si>
  <si>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</si>
  <si>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</si>
  <si>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</si>
  <si>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</si>
  <si>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</si>
  <si>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</si>
  <si>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</si>
  <si>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</si>
  <si>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</si>
  <si>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</si>
  <si>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</si>
  <si>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</si>
  <si>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</si>
  <si>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</si>
  <si>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</si>
  <si>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</si>
  <si>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</si>
  <si>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</si>
  <si>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</si>
  <si>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</si>
  <si>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</si>
  <si>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</si>
  <si>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</si>
  <si>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</si>
  <si>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</si>
  <si>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</si>
  <si>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</si>
  <si>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</si>
  <si>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</si>
  <si>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</si>
  <si>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</si>
  <si>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</si>
  <si>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</si>
  <si>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</si>
  <si>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</si>
  <si>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</si>
  <si>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</si>
  <si>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</si>
  <si>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</si>
  <si>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</si>
  <si>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</si>
  <si>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</si>
  <si>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</si>
  <si>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</si>
  <si>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</si>
  <si>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</si>
  <si>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</si>
  <si>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</si>
  <si>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</si>
  <si>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</si>
  <si>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</si>
  <si>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</si>
  <si>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</si>
  <si>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</si>
  <si>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</si>
  <si>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</si>
  <si>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</si>
  <si>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</si>
  <si>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</si>
  <si>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</si>
  <si>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</si>
  <si>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</si>
  <si>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</si>
  <si>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</si>
  <si>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</si>
  <si>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</si>
  <si>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</si>
  <si>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</si>
  <si>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</si>
  <si>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</si>
  <si>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</si>
  <si>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</si>
  <si>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</si>
  <si>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</si>
  <si>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</si>
  <si>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</si>
  <si>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</si>
  <si>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</si>
  <si>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</si>
  <si>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</si>
  <si>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</si>
  <si>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</si>
  <si>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</si>
  <si>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</si>
  <si>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</si>
  <si>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</si>
  <si>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</si>
  <si>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</si>
  <si>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</si>
  <si>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</si>
  <si>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</si>
  <si>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</si>
  <si>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</si>
  <si>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</si>
  <si>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</si>
  <si>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</si>
  <si>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</si>
  <si>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</si>
  <si>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</si>
  <si>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</si>
  <si>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</si>
  <si>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</si>
  <si>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</si>
  <si>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</si>
  <si>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</si>
  <si>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</si>
  <si>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</si>
  <si>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</si>
  <si>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</si>
  <si>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</si>
  <si>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</si>
  <si>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</si>
  <si>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</si>
  <si>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</si>
  <si>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</si>
  <si>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</si>
  <si>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</si>
  <si>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</si>
  <si>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</si>
  <si>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</si>
  <si>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</si>
  <si>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</si>
  <si>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</si>
  <si>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</si>
  <si>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</si>
  <si>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</si>
  <si>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</si>
  <si>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</si>
  <si>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</si>
  <si>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</si>
  <si>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</si>
  <si>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</si>
  <si>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</si>
  <si>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</si>
  <si>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</si>
  <si>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</si>
  <si>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</si>
  <si>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</si>
  <si>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</si>
  <si>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</si>
  <si>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</si>
  <si>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</si>
  <si>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</si>
  <si>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</si>
  <si>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</si>
  <si>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</si>
  <si>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</si>
  <si>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</si>
  <si>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</si>
  <si>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</si>
  <si>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</si>
  <si>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</si>
  <si>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</si>
  <si>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</si>
  <si>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</si>
  <si>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</si>
  <si>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</si>
  <si>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</si>
  <si>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</si>
  <si>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</si>
  <si>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</si>
  <si>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</si>
  <si>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</si>
  <si>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</si>
  <si>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</si>
  <si>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</si>
  <si>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</si>
  <si>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</si>
  <si>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</si>
  <si>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</si>
  <si>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</si>
  <si>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</si>
  <si>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</si>
  <si>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</si>
  <si>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</si>
  <si>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</si>
  <si>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</si>
  <si>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</si>
  <si>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</si>
  <si>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</si>
  <si>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</si>
  <si>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</si>
  <si>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</si>
  <si>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</si>
  <si>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</si>
  <si>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</si>
  <si>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</si>
  <si>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</si>
  <si>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</si>
  <si>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</si>
  <si>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</si>
  <si>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</si>
  <si>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</si>
  <si>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</si>
  <si>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</si>
  <si>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</si>
  <si>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</si>
  <si>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</si>
  <si>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</si>
  <si>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</si>
  <si>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</si>
  <si>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</si>
  <si>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</si>
  <si>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</si>
  <si>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</si>
  <si>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</si>
  <si>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</si>
  <si>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</si>
  <si>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</si>
  <si>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</si>
  <si>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</si>
  <si>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</si>
  <si>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</si>
  <si>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</si>
  <si>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</si>
  <si>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</si>
  <si>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</si>
  <si>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</si>
  <si>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</si>
  <si>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</si>
  <si>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</si>
  <si>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</si>
  <si>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</si>
  <si>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</si>
  <si>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</si>
  <si>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</si>
  <si>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</si>
  <si>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</si>
  <si>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</si>
  <si>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</si>
  <si>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</si>
  <si>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</si>
  <si>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</si>
  <si>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</si>
  <si>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</si>
  <si>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</si>
  <si>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</si>
  <si>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</si>
  <si>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</si>
  <si>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</si>
  <si>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</si>
  <si>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</si>
  <si>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</si>
  <si>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</si>
  <si>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</si>
  <si>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</si>
  <si>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</si>
  <si>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</si>
  <si>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</si>
  <si>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</si>
  <si>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</si>
  <si>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</si>
  <si>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</si>
  <si>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</si>
  <si>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</si>
  <si>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</si>
  <si>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</si>
  <si>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</si>
  <si>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</si>
  <si>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</si>
  <si>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</si>
  <si>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</si>
  <si>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</si>
  <si>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</si>
  <si>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</si>
  <si>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</si>
  <si>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</si>
  <si>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</si>
  <si>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</si>
  <si>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</si>
  <si>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</si>
  <si>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</si>
  <si>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</si>
  <si>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</si>
  <si>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</si>
  <si>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</si>
  <si>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</si>
  <si>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</si>
  <si>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</si>
  <si>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</si>
  <si>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</si>
  <si>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</si>
  <si>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</si>
  <si>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</si>
  <si>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</si>
  <si>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</si>
  <si>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</si>
  <si>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</si>
  <si>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</si>
  <si>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</si>
  <si>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</si>
  <si>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</si>
  <si>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</si>
  <si>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</si>
  <si>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</si>
  <si>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</si>
  <si>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</si>
  <si>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</si>
  <si>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</si>
  <si>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</si>
  <si>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</si>
  <si>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</si>
  <si>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</si>
  <si>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</si>
  <si>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</si>
  <si>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</si>
  <si>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</si>
  <si>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</si>
  <si>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</si>
  <si>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</si>
  <si>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</si>
  <si>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</si>
  <si>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</si>
  <si>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</si>
  <si>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</si>
  <si>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</si>
  <si>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</si>
  <si>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</si>
  <si>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</si>
  <si>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</si>
  <si>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</si>
  <si>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</si>
  <si>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</si>
  <si>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</si>
  <si>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</si>
  <si>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</si>
  <si>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</si>
  <si>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</si>
  <si>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</si>
  <si>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</si>
  <si>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</si>
  <si>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</si>
  <si>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</si>
  <si>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</si>
  <si>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</si>
  <si>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</si>
  <si>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</si>
  <si>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</si>
  <si>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</si>
  <si>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</si>
  <si>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</si>
  <si>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</si>
  <si>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</si>
  <si>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</si>
  <si>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</si>
  <si>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</si>
  <si>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</si>
  <si>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</si>
  <si>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</si>
  <si>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</si>
  <si>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</si>
  <si>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</si>
  <si>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</si>
  <si>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</si>
  <si>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</si>
  <si>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</si>
  <si>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</si>
  <si>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</si>
  <si>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</si>
  <si>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</si>
  <si>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</si>
  <si>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</si>
  <si>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</si>
  <si>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</si>
  <si>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</si>
  <si>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</si>
  <si>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</si>
  <si>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</si>
  <si>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</si>
  <si>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</si>
  <si>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</si>
  <si>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</si>
  <si>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</si>
  <si>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</si>
  <si>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</si>
  <si>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</si>
  <si>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</si>
  <si>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</si>
  <si>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</si>
  <si>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</si>
  <si>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</si>
  <si>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</si>
  <si>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</si>
  <si>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</si>
  <si>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</si>
  <si>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</si>
  <si>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</si>
  <si>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</si>
  <si>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</si>
  <si>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</si>
  <si>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</si>
  <si>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</si>
  <si>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</si>
  <si>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</si>
  <si>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</si>
  <si>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</si>
  <si>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</si>
  <si>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</si>
  <si>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</si>
  <si>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</si>
  <si>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</si>
  <si>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</si>
  <si>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</si>
  <si>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</si>
  <si>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</si>
  <si>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</si>
  <si>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</si>
  <si>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</si>
  <si>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</si>
  <si>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</si>
  <si>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</si>
  <si>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</si>
  <si>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</si>
  <si>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</si>
  <si>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</si>
  <si>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</si>
  <si>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</si>
  <si>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</si>
  <si>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</si>
  <si>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</si>
  <si>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</si>
  <si>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</si>
  <si>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</si>
  <si>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</si>
  <si>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</si>
  <si>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</si>
  <si>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</si>
  <si>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</si>
  <si>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</si>
  <si>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</si>
  <si>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</si>
  <si>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</si>
  <si>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</si>
  <si>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</si>
  <si>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</si>
  <si>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</si>
  <si>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</si>
  <si>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</si>
  <si>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</si>
  <si>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</si>
  <si>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</si>
  <si>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</si>
  <si>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</si>
  <si>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</si>
  <si>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</si>
  <si>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</si>
  <si>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</si>
  <si>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</si>
  <si>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</si>
  <si>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</si>
  <si>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</si>
  <si>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</si>
  <si>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</si>
  <si>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</si>
  <si>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</si>
  <si>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</si>
  <si>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</si>
  <si>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</si>
  <si>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</si>
  <si>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</si>
  <si>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</si>
  <si>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</si>
  <si>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</si>
  <si>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</si>
  <si>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</si>
  <si>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</si>
  <si>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</si>
  <si>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</si>
  <si>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</si>
  <si>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</si>
  <si>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</si>
  <si>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</si>
  <si>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</si>
  <si>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</si>
  <si>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</si>
  <si>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</si>
  <si>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</si>
  <si>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</si>
  <si>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</si>
  <si>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</si>
  <si>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</si>
  <si>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</si>
  <si>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</si>
  <si>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</si>
  <si>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</si>
  <si>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</si>
  <si>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</si>
  <si>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</si>
  <si>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</si>
  <si>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</si>
  <si>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</si>
  <si>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</si>
  <si>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</si>
  <si>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</si>
  <si>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</si>
  <si>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</si>
  <si>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</si>
  <si>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</si>
  <si>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</si>
  <si>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</si>
  <si>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</si>
  <si>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</si>
  <si>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</si>
  <si>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</si>
  <si>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</si>
  <si>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</si>
  <si>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</si>
  <si>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</si>
  <si>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</si>
  <si>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</si>
  <si>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</si>
  <si>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</si>
  <si>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</si>
  <si>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</si>
  <si>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</si>
  <si>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</si>
  <si>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</si>
  <si>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</si>
  <si>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</si>
  <si>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</si>
  <si>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</si>
  <si>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</si>
  <si>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</si>
  <si>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</si>
  <si>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</si>
  <si>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</si>
  <si>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</si>
  <si>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</si>
  <si>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</si>
  <si>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</si>
  <si>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</si>
  <si>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</si>
  <si>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</si>
  <si>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</si>
  <si>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</si>
  <si>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</si>
  <si>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</si>
  <si>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</si>
  <si>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</si>
  <si>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</si>
  <si>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</si>
  <si>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</si>
  <si>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</si>
  <si>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</si>
  <si>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</si>
  <si>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</si>
  <si>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</si>
  <si>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</si>
  <si>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</si>
  <si>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</si>
  <si>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</si>
  <si>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</si>
  <si>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</si>
  <si>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</si>
  <si>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</si>
  <si>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</si>
  <si>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</si>
  <si>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</si>
  <si>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</si>
  <si>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</si>
  <si>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</si>
  <si>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</si>
  <si>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</si>
  <si>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</si>
  <si>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</si>
  <si>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</si>
  <si>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</si>
  <si>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</si>
  <si>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</si>
  <si>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</si>
  <si>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</si>
  <si>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</si>
  <si>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</si>
  <si>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</si>
  <si>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</si>
  <si>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</si>
  <si>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</si>
  <si>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</si>
  <si>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</si>
  <si>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</si>
  <si>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</si>
  <si>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</si>
  <si>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</si>
  <si>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</si>
  <si>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</si>
  <si>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</si>
  <si>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</si>
  <si>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</si>
  <si>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</si>
  <si>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</si>
  <si>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</si>
  <si>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</si>
  <si>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</si>
  <si>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</si>
  <si>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</si>
  <si>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</si>
  <si>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</si>
  <si>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</si>
  <si>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</si>
  <si>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</si>
  <si>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</si>
  <si>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</si>
  <si>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</si>
  <si>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</si>
  <si>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</si>
  <si>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</si>
  <si>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</si>
  <si>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</si>
  <si>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</si>
  <si>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</si>
  <si>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</si>
  <si>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</si>
  <si>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</si>
  <si>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</si>
  <si>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</si>
  <si>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</si>
  <si>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</si>
  <si>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</si>
  <si>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</si>
  <si>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</si>
  <si>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</si>
  <si>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</si>
  <si>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</si>
  <si>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</si>
  <si>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</si>
  <si>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</si>
  <si>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</si>
  <si>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</si>
  <si>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</si>
  <si>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</si>
  <si>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</si>
  <si>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</si>
  <si>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</si>
  <si>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</si>
  <si>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</si>
  <si>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</si>
  <si>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</si>
  <si>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</si>
  <si>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</si>
  <si>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</si>
  <si>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</si>
  <si>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</si>
  <si>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</si>
  <si>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</si>
  <si>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</si>
  <si>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</si>
  <si>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</si>
  <si>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</si>
  <si>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</si>
  <si>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</si>
  <si>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</si>
  <si>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</si>
  <si>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</si>
  <si>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</si>
  <si>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</si>
  <si>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</si>
  <si>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</si>
  <si>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</si>
  <si>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</si>
  <si>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</si>
  <si>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</si>
  <si>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</si>
  <si>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</si>
  <si>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</si>
  <si>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</si>
  <si>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</si>
  <si>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</si>
  <si>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</si>
  <si>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</si>
  <si>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</si>
  <si>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</si>
  <si>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</si>
  <si>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</si>
  <si>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</si>
  <si>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</si>
  <si>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</si>
  <si>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</si>
  <si>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</si>
  <si>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</si>
  <si>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</si>
  <si>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</si>
  <si>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</si>
  <si>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</si>
  <si>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</si>
  <si>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</si>
  <si>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</si>
  <si>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</si>
  <si>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</si>
  <si>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</si>
  <si>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</si>
  <si>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</si>
  <si>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</si>
  <si>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</si>
  <si>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</si>
  <si>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</si>
  <si>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</si>
  <si>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</si>
  <si>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</si>
  <si>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</si>
  <si>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</si>
  <si>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</si>
  <si>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</si>
  <si>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</si>
  <si>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</si>
  <si>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</si>
  <si>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</si>
  <si>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</si>
  <si>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</si>
  <si>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</si>
  <si>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</si>
  <si>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</si>
  <si>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</si>
  <si>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</si>
  <si>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</si>
  <si>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</si>
  <si>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</si>
  <si>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</si>
  <si>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</si>
  <si>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</si>
  <si>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</si>
  <si>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</si>
  <si>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</si>
  <si>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</si>
  <si>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</si>
  <si>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</si>
  <si>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</si>
  <si>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</si>
  <si>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</si>
  <si>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</si>
  <si>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</si>
  <si>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</si>
  <si>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</si>
  <si>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</si>
  <si>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</si>
  <si>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</si>
  <si>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</si>
  <si>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</si>
  <si>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</si>
  <si>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</si>
  <si>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</si>
  <si>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</si>
  <si>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</si>
  <si>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</si>
  <si>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</si>
  <si>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</si>
  <si>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</si>
  <si>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</si>
  <si>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</si>
  <si>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</si>
  <si>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</si>
  <si>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</si>
  <si>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</si>
  <si>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</si>
  <si>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</si>
  <si>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</si>
  <si>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</si>
  <si>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</si>
  <si>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</si>
  <si>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</si>
  <si>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</si>
  <si>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</si>
  <si>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</si>
  <si>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</si>
  <si>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</si>
  <si>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</si>
  <si>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</si>
  <si>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</si>
  <si>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</si>
  <si>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</si>
  <si>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</si>
  <si>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</si>
  <si>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</si>
  <si>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</si>
  <si>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</si>
  <si>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</si>
  <si>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</si>
  <si>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</si>
  <si>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</si>
  <si>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</si>
  <si>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</si>
  <si>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</si>
  <si>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</si>
  <si>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</si>
  <si>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</si>
  <si>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</si>
  <si>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</si>
  <si>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</si>
  <si>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</si>
  <si>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</si>
  <si>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</si>
  <si>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</si>
  <si>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</si>
  <si>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</si>
  <si>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</si>
  <si>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</si>
  <si>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</si>
  <si>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</si>
  <si>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</si>
  <si>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</si>
  <si>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</si>
  <si>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</si>
  <si>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</si>
  <si>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</si>
  <si>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</si>
  <si>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</si>
  <si>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</si>
  <si>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</si>
  <si>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</si>
  <si>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</si>
  <si>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</si>
  <si>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</si>
  <si>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</si>
  <si>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</si>
  <si>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</si>
  <si>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</si>
  <si>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</si>
  <si>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</si>
  <si>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</si>
  <si>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</si>
  <si>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</si>
  <si>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</si>
  <si>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</si>
  <si>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</si>
  <si>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</si>
  <si>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</si>
  <si>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</si>
  <si>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</si>
  <si>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</si>
  <si>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</si>
  <si>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</si>
  <si>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</si>
  <si>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</si>
  <si>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</si>
  <si>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</si>
  <si>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</si>
  <si>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</si>
  <si>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</si>
  <si>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</si>
  <si>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</si>
  <si>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</si>
  <si>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</si>
  <si>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</si>
  <si>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</si>
  <si>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</si>
  <si>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</si>
  <si>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</si>
  <si>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</si>
  <si>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</si>
  <si>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</si>
  <si>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</si>
  <si>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</si>
  <si>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</si>
  <si>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</si>
  <si>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</si>
  <si>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</si>
  <si>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</si>
  <si>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</si>
  <si>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</si>
  <si>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</si>
  <si>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</si>
  <si>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</si>
  <si>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</si>
  <si>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</si>
  <si>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</si>
  <si>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</si>
  <si>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</si>
  <si>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</si>
  <si>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</si>
  <si>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</si>
  <si>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</si>
  <si>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</si>
  <si>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</si>
  <si>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</si>
  <si>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</si>
  <si>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</si>
  <si>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</si>
  <si>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</si>
  <si>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</si>
  <si>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</si>
  <si>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</si>
  <si>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</si>
  <si>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</si>
  <si>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</si>
  <si>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</si>
  <si>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</si>
  <si>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</si>
  <si>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</si>
  <si>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</si>
  <si>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</si>
  <si>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</si>
  <si>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</si>
  <si>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</si>
  <si>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</si>
  <si>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</si>
  <si>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</si>
  <si>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</si>
  <si>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</si>
  <si>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</si>
  <si>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</si>
  <si>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</si>
  <si>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</si>
  <si>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</si>
  <si>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</si>
  <si>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</si>
  <si>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</si>
  <si>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</si>
  <si>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</si>
  <si>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</si>
  <si>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</si>
  <si>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</si>
  <si>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</si>
  <si>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</si>
  <si>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</si>
  <si>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</si>
  <si>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</si>
  <si>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</si>
  <si>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</si>
  <si>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</si>
  <si>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</si>
  <si>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</si>
  <si>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</si>
  <si>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</si>
  <si>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</si>
  <si>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</si>
  <si>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</si>
  <si>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</si>
  <si>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</si>
  <si>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</si>
  <si>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</si>
  <si>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</si>
  <si>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</si>
  <si>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</si>
  <si>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</si>
  <si>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</si>
  <si>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</si>
  <si>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</si>
  <si>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</si>
  <si>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</si>
  <si>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</si>
  <si>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</si>
  <si>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</si>
  <si>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</si>
  <si>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</si>
  <si>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</si>
  <si>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</si>
  <si>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</si>
  <si>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</si>
  <si>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</si>
  <si>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</si>
  <si>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</si>
  <si>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</si>
  <si>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</si>
  <si>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</si>
  <si>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</si>
  <si>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</si>
  <si>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</si>
  <si>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</si>
  <si>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</si>
  <si>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</si>
  <si>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</si>
  <si>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</si>
  <si>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</si>
  <si>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</si>
  <si>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</si>
  <si>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</si>
  <si>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</si>
  <si>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</si>
  <si>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</si>
  <si>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</si>
  <si>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</si>
  <si>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</si>
  <si>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</si>
  <si>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</si>
  <si>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</si>
  <si>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</si>
  <si>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</si>
  <si>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</si>
  <si>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</si>
  <si>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</si>
  <si>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</si>
  <si>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</si>
  <si>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</si>
  <si>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</si>
  <si>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</si>
  <si>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</si>
  <si>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</si>
  <si>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</si>
  <si>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</si>
  <si>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</si>
  <si>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</si>
  <si>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</si>
  <si>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</si>
  <si>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</si>
  <si>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</si>
  <si>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</si>
  <si>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</si>
  <si>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</si>
  <si>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</si>
  <si>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</si>
  <si>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</si>
  <si>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</si>
  <si>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</si>
  <si>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</si>
  <si>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</si>
  <si>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</si>
  <si>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</si>
  <si>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</si>
  <si>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</si>
  <si>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</si>
  <si>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</si>
  <si>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</si>
  <si>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</si>
  <si>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</si>
  <si>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</si>
  <si>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</si>
  <si>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</si>
  <si>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</si>
  <si>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</si>
  <si>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</si>
  <si>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</si>
  <si>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</si>
  <si>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</si>
  <si>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</si>
  <si>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</si>
  <si>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</si>
  <si>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</si>
  <si>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</si>
  <si>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</si>
  <si>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</si>
  <si>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</si>
  <si>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</si>
  <si>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</si>
  <si>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</si>
  <si>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</si>
  <si>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</si>
  <si>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</si>
  <si>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</si>
  <si>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</si>
  <si>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</si>
  <si>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</si>
  <si>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</si>
  <si>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</si>
  <si>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</si>
  <si>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</si>
  <si>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</si>
  <si>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</si>
  <si>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</si>
  <si>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</si>
  <si>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</si>
  <si>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</si>
  <si>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</si>
  <si>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</si>
  <si>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</si>
  <si>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</si>
  <si>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</si>
  <si>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</si>
  <si>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</si>
  <si>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</si>
  <si>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</si>
  <si>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</si>
  <si>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</si>
  <si>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</si>
  <si>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</si>
  <si>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</si>
  <si>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</si>
  <si>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</si>
  <si>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</si>
  <si>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</si>
  <si>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</si>
  <si>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</si>
  <si>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</si>
  <si>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</si>
  <si>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</si>
  <si>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</si>
  <si>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</si>
  <si>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</si>
  <si>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</si>
  <si>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</si>
  <si>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</si>
  <si>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</si>
  <si>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</si>
  <si>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</si>
  <si>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</si>
  <si>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</si>
  <si>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</si>
  <si>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</si>
  <si>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</si>
  <si>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</si>
  <si>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</si>
  <si>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</si>
  <si>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</si>
  <si>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</si>
  <si>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</si>
  <si>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</si>
  <si>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</si>
  <si>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</si>
  <si>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</si>
  <si>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</si>
  <si>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</si>
  <si>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</si>
  <si>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</si>
  <si>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</si>
  <si>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</si>
  <si>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</si>
  <si>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</si>
  <si>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</si>
  <si>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</si>
  <si>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</si>
  <si>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</si>
  <si>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</si>
  <si>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</si>
  <si>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</si>
  <si>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</si>
  <si>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</si>
  <si>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</si>
  <si>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</si>
  <si>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</si>
  <si>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</si>
  <si>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</si>
  <si>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</si>
  <si>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</si>
  <si>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</si>
  <si>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</si>
  <si>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</si>
  <si>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</si>
  <si>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</si>
  <si>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</si>
  <si>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</si>
  <si>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</si>
  <si>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</si>
  <si>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</si>
  <si>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</si>
  <si>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</si>
  <si>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</si>
  <si>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</si>
  <si>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</si>
  <si>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</si>
  <si>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</si>
  <si>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</si>
  <si>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</si>
  <si>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</si>
  <si>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</si>
  <si>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</si>
  <si>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</si>
  <si>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</si>
  <si>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</si>
  <si>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</si>
  <si>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</si>
  <si>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</si>
  <si>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</si>
  <si>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</si>
  <si>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</si>
  <si>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</si>
  <si>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</si>
  <si>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</si>
  <si>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</si>
  <si>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</si>
  <si>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</si>
  <si>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</si>
  <si>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</si>
  <si>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</si>
  <si>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</si>
  <si>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</si>
  <si>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</si>
  <si>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</si>
  <si>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</si>
  <si>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</si>
  <si>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</si>
  <si>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</si>
  <si>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</si>
  <si>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</si>
  <si>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</si>
  <si>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</si>
  <si>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</si>
  <si>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</si>
  <si>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</si>
  <si>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</si>
  <si>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</si>
  <si>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</si>
  <si>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</si>
  <si>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</si>
  <si>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</si>
  <si>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</si>
  <si>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</si>
  <si>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</si>
  <si>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</si>
  <si>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</si>
  <si>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</si>
  <si>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</si>
  <si>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</si>
  <si>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</si>
  <si>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</si>
  <si>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</si>
  <si>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</si>
  <si>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</si>
  <si>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</si>
  <si>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</si>
  <si>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</si>
  <si>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</si>
  <si>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</si>
  <si>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</si>
  <si>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</si>
  <si>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</si>
  <si>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</si>
  <si>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</si>
  <si>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</si>
  <si>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</si>
  <si>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</si>
  <si>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</si>
  <si>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</si>
  <si>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</si>
  <si>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</si>
  <si>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</si>
  <si>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</si>
  <si>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</si>
  <si>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</si>
  <si>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</si>
  <si>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</si>
  <si>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</si>
  <si>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</si>
  <si>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</si>
  <si>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</si>
  <si>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</si>
  <si>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</si>
  <si>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</si>
  <si>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</si>
  <si>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</si>
  <si>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</si>
  <si>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</si>
  <si>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</si>
  <si>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</si>
  <si>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</si>
  <si>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</si>
  <si>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</si>
  <si>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</si>
  <si>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</si>
  <si>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</si>
  <si>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</si>
  <si>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</si>
  <si>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</si>
  <si>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</si>
  <si>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</si>
  <si>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</si>
  <si>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</si>
  <si>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</si>
  <si>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</si>
  <si>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</si>
  <si>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</si>
  <si>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</si>
  <si>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</si>
  <si>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</si>
  <si>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</si>
  <si>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</si>
  <si>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</si>
  <si>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</si>
  <si>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</si>
  <si>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</si>
  <si>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</si>
  <si>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</si>
  <si>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</si>
  <si>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</si>
  <si>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</si>
  <si>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</si>
  <si>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</si>
  <si>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</si>
  <si>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</si>
  <si>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</si>
  <si>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</si>
  <si>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</si>
  <si>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</si>
  <si>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</si>
  <si>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</si>
  <si>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</si>
  <si>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</si>
  <si>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</si>
  <si>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</si>
  <si>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</si>
  <si>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</si>
  <si>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</si>
  <si>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</si>
  <si>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</si>
  <si>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</si>
  <si>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</si>
  <si>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</si>
  <si>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</si>
  <si>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</si>
  <si>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</si>
  <si>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</si>
  <si>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</si>
  <si>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</si>
  <si>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</si>
  <si>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</si>
  <si>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</si>
  <si>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</si>
  <si>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</si>
  <si>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</si>
  <si>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</si>
  <si>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</si>
  <si>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</si>
  <si>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</si>
  <si>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</si>
  <si>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</si>
  <si>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</si>
  <si>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</si>
  <si>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</si>
  <si>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</si>
  <si>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</si>
  <si>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</si>
  <si>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</si>
  <si>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</si>
  <si>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</si>
  <si>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</si>
  <si>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</si>
  <si>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</si>
  <si>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</si>
  <si>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</si>
  <si>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</si>
  <si>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</si>
  <si>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</si>
  <si>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</si>
  <si>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</si>
  <si>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</si>
  <si>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</si>
  <si>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</si>
  <si>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</si>
  <si>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</si>
  <si>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</si>
  <si>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</si>
  <si>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</si>
  <si>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</si>
  <si>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</si>
  <si>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</si>
  <si>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</si>
  <si>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</si>
  <si>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</si>
  <si>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</si>
  <si>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</si>
  <si>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</si>
  <si>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</si>
  <si>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</si>
  <si>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</si>
  <si>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</si>
  <si>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</si>
  <si>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</si>
  <si>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</si>
  <si>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</si>
  <si>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</si>
  <si>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</si>
  <si>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</si>
  <si>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</si>
  <si>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</si>
  <si>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</si>
  <si>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</si>
  <si>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</si>
  <si>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</si>
  <si>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</si>
  <si>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</si>
  <si>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</si>
  <si>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</si>
  <si>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</si>
  <si>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</si>
  <si>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</si>
  <si>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</si>
  <si>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</si>
  <si>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</si>
  <si>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</si>
  <si>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</si>
  <si>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</si>
  <si>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</si>
  <si>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</si>
  <si>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</si>
  <si>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</si>
  <si>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</si>
  <si>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</si>
  <si>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</si>
  <si>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</si>
  <si>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</si>
  <si>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</si>
  <si>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</si>
  <si>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</si>
  <si>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</si>
  <si>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</si>
  <si>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</si>
  <si>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</si>
  <si>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</si>
  <si>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</si>
  <si>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</si>
  <si>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</si>
  <si>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</si>
  <si>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</si>
  <si>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</si>
  <si>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</si>
  <si>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</si>
  <si>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</si>
  <si>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</si>
  <si>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</si>
  <si>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</si>
  <si>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</si>
  <si>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</si>
  <si>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</si>
  <si>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</si>
  <si>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</si>
  <si>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</si>
  <si>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</si>
  <si>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</si>
  <si>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</si>
  <si>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</si>
  <si>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</si>
  <si>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</si>
  <si>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</si>
  <si>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</si>
  <si>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</si>
  <si>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</si>
  <si>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</si>
  <si>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</si>
  <si>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</si>
  <si>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</si>
  <si>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</si>
  <si>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</si>
  <si>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</si>
  <si>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</si>
  <si>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</si>
  <si>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</si>
  <si>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</si>
  <si>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</si>
  <si>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</si>
  <si>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</si>
  <si>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</si>
  <si>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</si>
  <si>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</si>
  <si>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</si>
  <si>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</si>
  <si>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</si>
  <si>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</si>
  <si>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</si>
  <si>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</si>
  <si>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</si>
  <si>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</si>
  <si>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</si>
  <si>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</si>
  <si>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</si>
  <si>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</si>
  <si>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</si>
  <si>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</si>
  <si>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</si>
  <si>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</si>
  <si>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</si>
  <si>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</si>
  <si>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</si>
  <si>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</si>
  <si>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</si>
  <si>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</si>
  <si>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</si>
  <si>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</si>
  <si>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</si>
  <si>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</si>
  <si>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</si>
  <si>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</si>
  <si>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</si>
  <si>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</si>
  <si>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</si>
  <si>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</si>
  <si>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</si>
  <si>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</si>
  <si>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</si>
  <si>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</si>
  <si>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</si>
  <si>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</si>
  <si>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</si>
  <si>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</si>
  <si>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</si>
  <si>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</si>
  <si>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</si>
  <si>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</si>
  <si>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</si>
  <si>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</si>
  <si>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</si>
  <si>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</si>
  <si>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</si>
  <si>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</si>
  <si>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</si>
  <si>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</si>
  <si>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</si>
  <si>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</si>
  <si>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</si>
  <si>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</si>
  <si>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</si>
  <si>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</si>
  <si>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</si>
  <si>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</si>
  <si>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</si>
  <si>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</si>
  <si>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</si>
  <si>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</si>
  <si>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</si>
  <si>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</si>
  <si>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</si>
  <si>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</si>
  <si>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</si>
  <si>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</si>
  <si>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</si>
  <si>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</si>
  <si>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</si>
  <si>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</si>
  <si>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</si>
  <si>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</si>
  <si>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</si>
  <si>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</si>
  <si>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</si>
  <si>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</si>
  <si>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</si>
  <si>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</si>
  <si>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</si>
  <si>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</si>
  <si>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</si>
  <si>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</si>
  <si>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</si>
  <si>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</si>
  <si>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</si>
  <si>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</si>
  <si>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</si>
  <si>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</si>
  <si>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</si>
  <si>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</si>
  <si>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</si>
  <si>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</si>
  <si>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</si>
  <si>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</si>
  <si>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</si>
  <si>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</si>
  <si>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</si>
  <si>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</si>
  <si>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</si>
  <si>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</si>
  <si>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</si>
  <si>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</si>
  <si>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</si>
  <si>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</si>
  <si>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</si>
  <si>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</si>
  <si>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</si>
  <si>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</si>
  <si>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</si>
  <si>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</si>
  <si>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</si>
  <si>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</si>
  <si>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</si>
  <si>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</si>
  <si>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</si>
  <si>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</si>
  <si>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</si>
  <si>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</si>
  <si>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</si>
  <si>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</si>
  <si>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</si>
  <si>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</si>
  <si>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</si>
  <si>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</si>
  <si>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</si>
  <si>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</si>
  <si>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</si>
  <si>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</si>
  <si>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</si>
  <si>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</si>
  <si>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</si>
  <si>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</si>
  <si>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</si>
  <si>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</si>
  <si>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</si>
  <si>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</si>
  <si>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</si>
  <si>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</si>
  <si>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</si>
  <si>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</si>
  <si>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</si>
  <si>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</si>
  <si>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</si>
  <si>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</si>
  <si>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</si>
  <si>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</si>
  <si>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</si>
  <si>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</si>
  <si>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</si>
  <si>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</si>
  <si>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</si>
  <si>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</si>
  <si>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</si>
  <si>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</si>
  <si>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</si>
  <si>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</si>
  <si>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</si>
  <si>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</si>
  <si>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</si>
  <si>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</si>
  <si>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</si>
  <si>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</si>
  <si>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</si>
  <si>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</si>
  <si>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</si>
  <si>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</si>
  <si>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</si>
  <si>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</si>
  <si>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</si>
  <si>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</si>
  <si>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</si>
  <si>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</si>
  <si>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</si>
  <si>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</si>
  <si>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</si>
  <si>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</si>
  <si>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</si>
  <si>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</si>
  <si>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</si>
  <si>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</si>
  <si>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</si>
  <si>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</si>
  <si>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</si>
  <si>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</si>
  <si>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</si>
  <si>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</si>
  <si>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</si>
  <si>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</si>
  <si>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</si>
  <si>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</si>
  <si>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</si>
  <si>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</si>
  <si>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</si>
  <si>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</si>
  <si>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</si>
  <si>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</si>
  <si>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</si>
  <si>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</si>
  <si>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</si>
  <si>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</si>
  <si>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</si>
  <si>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</si>
  <si>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</si>
  <si>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</si>
  <si>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</si>
  <si>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</si>
  <si>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</si>
  <si>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</si>
  <si>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</si>
  <si>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</si>
  <si>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</si>
  <si>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</si>
  <si>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</si>
  <si>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</si>
  <si>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</si>
  <si>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</si>
  <si>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</si>
  <si>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</si>
  <si>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</si>
  <si>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</si>
  <si>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</si>
  <si>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</si>
  <si>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</si>
  <si>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</si>
  <si>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</si>
  <si>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</si>
  <si>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</si>
  <si>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</si>
  <si>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</si>
  <si>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</si>
  <si>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</si>
  <si>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</si>
  <si>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</si>
  <si>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</si>
  <si>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</si>
  <si>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</si>
  <si>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</si>
  <si>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</si>
  <si>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</si>
  <si>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</si>
  <si>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</si>
  <si>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</si>
  <si>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</si>
  <si>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</si>
  <si>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</si>
  <si>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</si>
  <si>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</si>
  <si>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</si>
  <si>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</si>
  <si>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</si>
  <si>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</si>
  <si>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</si>
  <si>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</si>
  <si>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</si>
  <si>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</si>
  <si>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</si>
  <si>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</si>
  <si>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</si>
  <si>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</si>
  <si>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</si>
  <si>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</si>
  <si>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</si>
  <si>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</si>
  <si>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</si>
  <si>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</si>
  <si>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</si>
  <si>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</si>
  <si>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</si>
  <si>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</si>
  <si>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</si>
  <si>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</si>
  <si>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</si>
  <si>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</si>
  <si>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</si>
  <si>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</si>
  <si>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</si>
  <si>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</si>
  <si>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</si>
  <si>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</si>
  <si>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</si>
  <si>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</si>
  <si>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</si>
  <si>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</si>
  <si>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</si>
  <si>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</si>
  <si>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</si>
  <si>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</si>
  <si>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</si>
  <si>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</si>
  <si>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</si>
  <si>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</si>
  <si>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</si>
  <si>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</si>
  <si>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</si>
  <si>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</si>
  <si>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</si>
  <si>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</si>
  <si>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</si>
  <si>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</si>
  <si>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</si>
  <si>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</si>
  <si>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</si>
  <si>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</si>
  <si>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</si>
  <si>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</si>
  <si>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</si>
  <si>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</si>
  <si>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</si>
  <si>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</si>
  <si>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</si>
  <si>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</si>
  <si>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</si>
  <si>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</si>
  <si>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</si>
  <si>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</si>
  <si>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</si>
  <si>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</si>
  <si>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</si>
  <si>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</si>
  <si>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</si>
  <si>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</si>
  <si>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</si>
  <si>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</si>
  <si>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</si>
  <si>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</si>
  <si>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</si>
  <si>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</si>
  <si>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</si>
  <si>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</si>
  <si>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</si>
  <si>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</si>
  <si>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</si>
  <si>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</si>
  <si>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</si>
  <si>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</si>
  <si>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</si>
  <si>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</si>
  <si>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</si>
  <si>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</si>
  <si>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</si>
  <si>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</si>
  <si>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</si>
  <si>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</si>
  <si>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</si>
  <si>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</si>
  <si>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</si>
  <si>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</si>
  <si>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</si>
  <si>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</si>
  <si>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</si>
  <si>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</si>
  <si>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</si>
  <si>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</si>
  <si>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</si>
  <si>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</si>
  <si>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</si>
  <si>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</si>
  <si>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</si>
  <si>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</si>
  <si>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</si>
  <si>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</si>
  <si>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</si>
  <si>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</si>
  <si>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</si>
  <si>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</si>
  <si>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</si>
  <si>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</si>
  <si>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</si>
  <si>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</si>
  <si>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</si>
  <si>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</si>
  <si>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</si>
  <si>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</si>
  <si>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</si>
  <si>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</si>
  <si>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</si>
  <si>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</si>
  <si>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</si>
  <si>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</si>
  <si>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</si>
  <si>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</si>
  <si>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</si>
  <si>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</si>
  <si>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</si>
  <si>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</si>
  <si>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</si>
  <si>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</si>
  <si>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</si>
  <si>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</si>
  <si>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</si>
  <si>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</si>
  <si>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</si>
  <si>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</si>
  <si>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</si>
  <si>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</si>
  <si>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</si>
  <si>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</si>
  <si>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</si>
  <si>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</si>
  <si>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</si>
  <si>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</si>
  <si>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</si>
  <si>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</si>
  <si>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</si>
  <si>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</si>
  <si>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</si>
  <si>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</si>
  <si>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</si>
  <si>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</si>
  <si>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</si>
  <si>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</si>
  <si>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</si>
  <si>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</si>
  <si>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</si>
  <si>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</si>
  <si>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</si>
  <si>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</si>
  <si>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</si>
  <si>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</si>
  <si>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</si>
  <si>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</si>
  <si>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</si>
  <si>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</si>
  <si>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</si>
  <si>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</si>
  <si>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</si>
  <si>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</si>
  <si>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</si>
  <si>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</si>
  <si>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</si>
  <si>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</si>
  <si>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</si>
  <si>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</si>
  <si>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</si>
  <si>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</si>
  <si>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</si>
  <si>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</si>
  <si>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</si>
  <si>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</si>
  <si>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</si>
  <si>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</si>
  <si>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</si>
  <si>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</si>
  <si>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</si>
  <si>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</si>
  <si>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</si>
  <si>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</si>
  <si>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</si>
  <si>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</si>
  <si>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</si>
  <si>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</si>
  <si>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</si>
  <si>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</si>
  <si>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</si>
  <si>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</si>
  <si>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</si>
  <si>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</si>
  <si>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</si>
  <si>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</si>
  <si>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</si>
  <si>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</si>
  <si>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</si>
  <si>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</si>
  <si>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</si>
  <si>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</si>
  <si>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</si>
  <si>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</si>
  <si>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</si>
  <si>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</si>
  <si>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</si>
  <si>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</si>
  <si>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</si>
  <si>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</si>
  <si>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</si>
  <si>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</si>
  <si>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</si>
  <si>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</si>
  <si>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</si>
  <si>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</si>
  <si>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</si>
  <si>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</si>
  <si>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</si>
  <si>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</si>
  <si>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</si>
  <si>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</si>
  <si>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</si>
  <si>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</si>
  <si>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</si>
  <si>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</si>
  <si>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</si>
  <si>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</si>
  <si>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</si>
  <si>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</si>
  <si>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</si>
  <si>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</si>
  <si>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</si>
  <si>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</si>
  <si>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</si>
  <si>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</si>
  <si>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</si>
  <si>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</si>
  <si>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</si>
  <si>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</si>
  <si>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</si>
  <si>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</si>
  <si>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</si>
  <si>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</si>
  <si>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</si>
  <si>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</si>
  <si>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</si>
  <si>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</si>
  <si>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</si>
  <si>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</si>
  <si>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</si>
  <si>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</si>
  <si>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</si>
  <si>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</si>
  <si>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</si>
  <si>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</si>
  <si>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</si>
  <si>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</si>
  <si>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</si>
  <si>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</si>
  <si>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</si>
  <si>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</si>
  <si>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</si>
  <si>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</si>
  <si>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</si>
  <si>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</si>
  <si>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</si>
  <si>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</si>
  <si>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</si>
  <si>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</si>
  <si>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</si>
  <si>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</si>
  <si>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</si>
  <si>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</si>
  <si>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</si>
  <si>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</si>
  <si>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</si>
  <si>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</si>
  <si>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</si>
  <si>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</si>
  <si>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</si>
  <si>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</si>
  <si>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</si>
  <si>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</si>
  <si>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</si>
  <si>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</si>
  <si>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</si>
  <si>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</si>
  <si>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</si>
  <si>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</si>
  <si>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</si>
  <si>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</si>
  <si>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</si>
  <si>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</si>
  <si>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</si>
  <si>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</si>
  <si>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</si>
  <si>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</si>
  <si>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</si>
  <si>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</si>
  <si>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</si>
  <si>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</si>
  <si>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</si>
  <si>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</si>
  <si>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</si>
  <si>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</si>
  <si>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</si>
  <si>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</si>
  <si>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</si>
  <si>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</si>
  <si>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</si>
  <si>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</si>
  <si>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</si>
  <si>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</si>
  <si>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</si>
  <si>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</si>
  <si>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</si>
  <si>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</si>
  <si>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</si>
  <si>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</si>
  <si>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</si>
  <si>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</si>
  <si>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</si>
  <si>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</si>
  <si>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</si>
  <si>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</si>
  <si>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</si>
  <si>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</si>
  <si>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</si>
  <si>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</si>
  <si>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</si>
  <si>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</si>
  <si>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</si>
  <si>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</si>
  <si>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</si>
  <si>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</si>
  <si>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</si>
  <si>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</si>
  <si>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</si>
  <si>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</si>
  <si>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</si>
  <si>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</si>
  <si>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</si>
  <si>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</si>
  <si>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</si>
  <si>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</si>
  <si>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</si>
  <si>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</si>
  <si>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</si>
  <si>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</si>
  <si>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</si>
  <si>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</si>
  <si>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</si>
  <si>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</si>
  <si>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</si>
  <si>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</si>
  <si>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</si>
  <si>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</si>
  <si>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</si>
  <si>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</si>
  <si>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</si>
  <si>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</si>
  <si>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</si>
  <si>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</si>
  <si>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</si>
  <si>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</si>
  <si>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</si>
  <si>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</si>
  <si>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</si>
  <si>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</si>
  <si>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</si>
  <si>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</si>
  <si>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</si>
  <si>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</si>
  <si>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</si>
  <si>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</si>
  <si>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</si>
  <si>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</si>
  <si>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</si>
  <si>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</si>
  <si>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</si>
  <si>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</si>
  <si>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</si>
  <si>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</si>
  <si>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</si>
  <si>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</si>
  <si>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</si>
  <si>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</si>
  <si>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</si>
  <si>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</si>
  <si>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</si>
  <si>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</si>
  <si>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</si>
  <si>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</si>
  <si>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</si>
  <si>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</si>
  <si>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</si>
  <si>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</si>
  <si>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</si>
  <si>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</si>
  <si>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</si>
  <si>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</si>
  <si>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</si>
  <si>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</si>
  <si>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</si>
  <si>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</si>
  <si>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</si>
  <si>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</si>
  <si>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</si>
  <si>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</si>
  <si>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</si>
  <si>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</si>
  <si>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</si>
  <si>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</si>
  <si>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</si>
  <si>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</si>
  <si>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</si>
  <si>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</si>
  <si>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</si>
  <si>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</si>
  <si>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</si>
  <si>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</si>
  <si>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</si>
  <si>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</si>
  <si>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</si>
  <si>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</si>
  <si>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</si>
  <si>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</si>
  <si>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</si>
  <si>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</si>
  <si>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</si>
  <si>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</si>
  <si>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</si>
  <si>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</si>
  <si>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</si>
  <si>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</si>
  <si>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</si>
  <si>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</si>
  <si>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</si>
  <si>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</si>
  <si>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</si>
  <si>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</si>
  <si>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</si>
  <si>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</si>
  <si>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</si>
  <si>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</si>
  <si>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</si>
  <si>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</si>
  <si>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</si>
  <si>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</si>
  <si>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</si>
  <si>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</si>
  <si>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</si>
  <si>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</si>
  <si>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</si>
  <si>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</si>
  <si>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</si>
  <si>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</si>
  <si>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</si>
  <si>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</si>
  <si>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</si>
  <si>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</si>
  <si>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</si>
  <si>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</si>
  <si>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</si>
  <si>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</si>
  <si>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</si>
  <si>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</si>
  <si>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</si>
  <si>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</si>
  <si>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</si>
  <si>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</si>
  <si>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</si>
  <si>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</si>
  <si>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</si>
  <si>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</si>
  <si>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</si>
  <si>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</si>
  <si>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</si>
  <si>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</si>
  <si>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</si>
  <si>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</si>
  <si>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</si>
  <si>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</si>
  <si>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</si>
  <si>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</si>
  <si>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</si>
  <si>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</si>
  <si>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</si>
  <si>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</si>
  <si>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</si>
  <si>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</si>
  <si>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</si>
  <si>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</si>
  <si>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</si>
  <si>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</si>
  <si>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</si>
  <si>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</si>
  <si>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</si>
  <si>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</si>
  <si>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</si>
  <si>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</si>
  <si>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</si>
  <si>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</si>
  <si>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</si>
  <si>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</si>
  <si>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</si>
  <si>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</si>
  <si>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</si>
  <si>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</si>
  <si>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</si>
  <si>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</si>
  <si>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</si>
  <si>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</si>
  <si>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</si>
  <si>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</si>
  <si>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</si>
  <si>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</si>
  <si>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</si>
  <si>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</si>
  <si>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</si>
  <si>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</si>
  <si>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</si>
  <si>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</si>
  <si>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</si>
  <si>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</si>
  <si>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</si>
  <si>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</si>
  <si>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</si>
  <si>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</si>
  <si>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</si>
  <si>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</si>
  <si>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</si>
  <si>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</si>
  <si>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</si>
  <si>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</si>
  <si>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</si>
  <si>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</si>
  <si>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</si>
  <si>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</si>
  <si>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</si>
  <si>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</si>
  <si>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</si>
  <si>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</si>
  <si>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</si>
  <si>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</si>
  <si>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</si>
  <si>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</si>
  <si>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</si>
  <si>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</si>
  <si>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</si>
  <si>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</si>
  <si>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</si>
  <si>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</si>
  <si>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</si>
  <si>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</si>
  <si>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</si>
  <si>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</si>
  <si>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</si>
  <si>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</si>
  <si>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</si>
  <si>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</si>
  <si>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</si>
  <si>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</si>
  <si>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</si>
  <si>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</si>
  <si>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</si>
  <si>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</si>
  <si>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</si>
  <si>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</si>
  <si>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</si>
  <si>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</si>
  <si>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</si>
  <si>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</si>
  <si>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</si>
  <si>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</si>
  <si>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</si>
  <si>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</si>
  <si>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</si>
  <si>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</si>
  <si>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</si>
  <si>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</si>
  <si>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</si>
  <si>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</si>
  <si>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</si>
  <si>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</si>
  <si>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</si>
  <si>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</si>
  <si>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</si>
  <si>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</si>
  <si>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</si>
  <si>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</si>
  <si>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</si>
  <si>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</si>
  <si>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</si>
  <si>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</si>
  <si>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</si>
  <si>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</si>
  <si>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</si>
  <si>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</si>
  <si>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</si>
  <si>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</si>
  <si>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</si>
  <si>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</si>
  <si>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</si>
  <si>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</si>
  <si>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</si>
  <si>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</si>
  <si>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</si>
  <si>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</si>
  <si>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</si>
  <si>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</si>
  <si>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</si>
  <si>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</si>
  <si>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</si>
  <si>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</si>
  <si>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</si>
  <si>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</si>
  <si>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</si>
  <si>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</si>
  <si>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</si>
  <si>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</si>
  <si>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</si>
  <si>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</si>
  <si>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</si>
  <si>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</si>
  <si>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</si>
  <si>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</si>
  <si>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</si>
  <si>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</si>
  <si>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</si>
  <si>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</si>
  <si>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</si>
  <si>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</si>
  <si>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</si>
  <si>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</si>
  <si>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</si>
  <si>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</si>
  <si>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</si>
  <si>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</si>
  <si>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</si>
  <si>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</si>
  <si>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</si>
  <si>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</si>
  <si>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</si>
  <si>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</si>
  <si>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</si>
  <si>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</si>
  <si>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</si>
  <si>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</si>
  <si>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</si>
  <si>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</si>
  <si>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</si>
  <si>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</si>
  <si>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</si>
  <si>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</si>
  <si>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</si>
  <si>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</si>
  <si>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</si>
  <si>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</si>
  <si>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</si>
  <si>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</si>
  <si>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</si>
  <si>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</si>
  <si>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</si>
  <si>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</si>
  <si>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</si>
  <si>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</si>
  <si>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</si>
  <si>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</si>
  <si>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</si>
  <si>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</si>
  <si>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</si>
  <si>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</si>
  <si>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</si>
  <si>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</si>
  <si>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</si>
  <si>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</si>
  <si>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</si>
  <si>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</si>
  <si>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</si>
  <si>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</si>
  <si>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</si>
  <si>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</si>
  <si>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</si>
  <si>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</si>
  <si>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</si>
  <si>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</si>
  <si>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</si>
  <si>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</si>
  <si>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</si>
  <si>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</si>
  <si>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</si>
  <si>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</si>
  <si>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</si>
  <si>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</si>
  <si>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</si>
  <si>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</si>
  <si>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</si>
  <si>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</si>
  <si>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</si>
  <si>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</si>
  <si>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</si>
  <si>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</si>
  <si>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</si>
  <si>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</si>
  <si>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</si>
  <si>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</si>
  <si>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</si>
  <si>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</si>
  <si>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</si>
  <si>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</si>
  <si>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</si>
  <si>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</si>
  <si>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</si>
  <si>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</si>
  <si>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</si>
  <si>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</si>
  <si>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</si>
  <si>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</si>
  <si>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</si>
  <si>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</si>
  <si>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</si>
  <si>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</si>
  <si>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</si>
  <si>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</si>
  <si>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</si>
  <si>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</si>
  <si>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</si>
  <si>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</si>
  <si>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</si>
  <si>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</si>
  <si>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</si>
  <si>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</si>
  <si>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</si>
  <si>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</si>
  <si>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</si>
  <si>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</si>
  <si>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</si>
  <si>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</si>
  <si>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</si>
  <si>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</si>
  <si>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</si>
  <si>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</si>
  <si>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</si>
  <si>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</si>
  <si>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</si>
  <si>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</si>
  <si>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</si>
  <si>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</si>
  <si>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</si>
  <si>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</si>
  <si>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</si>
  <si>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</si>
  <si>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</si>
  <si>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</si>
  <si>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</si>
  <si>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</si>
  <si>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</si>
  <si>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</si>
  <si>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</si>
  <si>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</si>
  <si>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</si>
  <si>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</si>
  <si>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</si>
  <si>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</si>
  <si>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</si>
  <si>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</si>
  <si>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</si>
  <si>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</si>
  <si>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</si>
  <si>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</si>
  <si>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</si>
  <si>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</si>
  <si>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</si>
  <si>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</si>
  <si>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</si>
  <si>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</si>
  <si>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</si>
  <si>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</si>
  <si>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</si>
  <si>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</si>
  <si>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</si>
  <si>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</si>
  <si>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</si>
  <si>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</si>
  <si>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</si>
  <si>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</si>
  <si>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</si>
  <si>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</si>
  <si>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</si>
  <si>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</si>
  <si>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</si>
  <si>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</si>
  <si>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</si>
  <si>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</si>
  <si>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</si>
  <si>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</si>
  <si>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</si>
  <si>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</si>
  <si>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</si>
  <si>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</si>
  <si>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</si>
  <si>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</si>
  <si>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</si>
  <si>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</si>
  <si>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</si>
  <si>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</si>
  <si>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</si>
  <si>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</si>
  <si>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</si>
  <si>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</si>
  <si>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</si>
  <si>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</si>
  <si>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</si>
  <si>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</si>
  <si>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</si>
  <si>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</si>
  <si>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</si>
  <si>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</si>
  <si>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</si>
  <si>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</si>
  <si>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</si>
  <si>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</si>
  <si>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</si>
  <si>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</si>
  <si>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</si>
  <si>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</si>
  <si>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</si>
  <si>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</si>
  <si>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</si>
  <si>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</si>
  <si>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</si>
  <si>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</si>
  <si>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</si>
  <si>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</si>
  <si>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</si>
  <si>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</si>
  <si>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</si>
  <si>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</si>
  <si>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</si>
  <si>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</si>
  <si>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</si>
  <si>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</si>
  <si>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</si>
  <si>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</si>
  <si>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</si>
  <si>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</si>
  <si>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</si>
  <si>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</si>
  <si>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</si>
  <si>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</si>
  <si>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</si>
  <si>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</si>
  <si>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</si>
  <si>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</si>
  <si>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</si>
  <si>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</si>
  <si>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</si>
  <si>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</si>
  <si>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</si>
  <si>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</si>
  <si>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</si>
  <si>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</si>
  <si>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</si>
  <si>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</si>
  <si>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</si>
  <si>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</si>
  <si>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</si>
  <si>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</si>
  <si>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</si>
  <si>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</si>
  <si>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</si>
  <si>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</si>
  <si>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</si>
  <si>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</si>
  <si>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</si>
  <si>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</si>
  <si>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</si>
  <si>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</si>
  <si>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</si>
  <si>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</si>
  <si>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</si>
  <si>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</si>
  <si>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</si>
  <si>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</si>
  <si>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</si>
  <si>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</si>
  <si>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</si>
  <si>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</si>
  <si>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</si>
  <si>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</si>
  <si>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</si>
  <si>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</si>
  <si>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</si>
  <si>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</si>
  <si>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</si>
  <si>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</si>
  <si>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</si>
  <si>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</si>
  <si>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</si>
  <si>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</si>
  <si>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</si>
  <si>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</si>
  <si>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</si>
  <si>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</si>
  <si>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</si>
  <si>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</si>
  <si>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</si>
  <si>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</si>
  <si>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</si>
  <si>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</si>
  <si>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</si>
  <si>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</si>
  <si>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</si>
  <si>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</si>
  <si>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</si>
  <si>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</si>
  <si>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</si>
  <si>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</si>
  <si>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</si>
  <si>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</si>
  <si>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</si>
  <si>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</si>
  <si>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</si>
  <si>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</si>
  <si>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</si>
  <si>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</si>
  <si>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</si>
  <si>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</si>
  <si>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</si>
  <si>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</si>
  <si>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</si>
  <si>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</si>
  <si>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</si>
  <si>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</si>
  <si>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</si>
  <si>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</si>
  <si>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</si>
  <si>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</si>
  <si>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</si>
  <si>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</si>
  <si>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</si>
  <si>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</si>
  <si>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</si>
  <si>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</si>
  <si>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</si>
  <si>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</si>
  <si>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</si>
  <si>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</si>
  <si>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</si>
  <si>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</si>
  <si>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</si>
  <si>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</si>
  <si>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</si>
  <si>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</si>
  <si>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</si>
  <si>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</si>
  <si>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</si>
  <si>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</si>
  <si>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</si>
  <si>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</si>
  <si>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</si>
  <si>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</si>
  <si>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</si>
  <si>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</si>
  <si>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</si>
  <si>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</si>
  <si>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</si>
  <si>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</si>
  <si>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</si>
  <si>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</si>
  <si>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</si>
  <si>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</si>
  <si>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</si>
  <si>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</si>
  <si>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</si>
  <si>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</si>
  <si>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</si>
  <si>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</si>
  <si>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</si>
  <si>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</si>
  <si>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</si>
  <si>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</si>
  <si>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</si>
  <si>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</si>
  <si>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</si>
  <si>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</si>
  <si>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</si>
  <si>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</si>
  <si>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</si>
  <si>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</si>
  <si>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</si>
  <si>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</si>
  <si>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</si>
  <si>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</si>
  <si>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</si>
  <si>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</si>
  <si>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</si>
  <si>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</si>
  <si>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</si>
  <si>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</si>
  <si>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</si>
  <si>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</si>
  <si>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</si>
  <si>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</si>
  <si>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</si>
  <si>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</si>
  <si>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</si>
  <si>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</si>
  <si>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</si>
  <si>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</si>
  <si>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</si>
  <si>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</si>
  <si>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</si>
  <si>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</si>
  <si>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</si>
  <si>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</si>
  <si>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</si>
  <si>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</si>
  <si>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</si>
  <si>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</si>
  <si>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</si>
  <si>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</si>
  <si>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</si>
  <si>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</si>
  <si>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</si>
  <si>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</si>
  <si>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</si>
  <si>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</si>
  <si>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</si>
  <si>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</si>
  <si>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</si>
  <si>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</si>
  <si>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</si>
  <si>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</si>
  <si>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</si>
  <si>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</si>
  <si>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</si>
  <si>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</si>
  <si>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</si>
  <si>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</si>
  <si>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</si>
  <si>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</si>
  <si>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</si>
  <si>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</si>
  <si>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</si>
  <si>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</si>
  <si>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</si>
  <si>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</si>
  <si>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</si>
  <si>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</si>
  <si>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</si>
  <si>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</si>
  <si>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</si>
  <si>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</si>
  <si>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</si>
  <si>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</si>
  <si>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</si>
  <si>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</si>
  <si>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</si>
  <si>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</si>
  <si>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</si>
  <si>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</si>
  <si>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</si>
  <si>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</si>
  <si>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</si>
  <si>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</si>
  <si>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</si>
  <si>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</si>
  <si>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</si>
  <si>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</si>
  <si>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</si>
  <si>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</si>
  <si>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</si>
  <si>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</si>
  <si>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</si>
  <si>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</si>
  <si>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</si>
  <si>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</si>
  <si>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</si>
  <si>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</si>
  <si>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</si>
  <si>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</si>
  <si>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</si>
  <si>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</si>
  <si>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</si>
  <si>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</si>
  <si>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</si>
  <si>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</si>
  <si>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</si>
  <si>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</si>
  <si>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</si>
  <si>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</si>
  <si>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</si>
  <si>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</si>
  <si>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</si>
  <si>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</si>
  <si>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</si>
  <si>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</si>
  <si>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</si>
  <si>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</si>
  <si>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</si>
  <si>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</si>
  <si>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</si>
  <si>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</si>
  <si>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</si>
  <si>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</si>
  <si>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</si>
  <si>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</si>
  <si>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</si>
  <si>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</si>
  <si>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</si>
  <si>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</si>
  <si>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</si>
  <si>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</si>
  <si>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</si>
  <si>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</si>
  <si>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</si>
  <si>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</si>
  <si>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</si>
  <si>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</si>
  <si>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</si>
  <si>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</si>
  <si>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</si>
  <si>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</si>
  <si>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</si>
  <si>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</si>
  <si>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</si>
  <si>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</si>
  <si>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</si>
  <si>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</si>
  <si>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</si>
  <si>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</si>
  <si>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</si>
  <si>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</si>
  <si>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</si>
  <si>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</si>
  <si>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</si>
  <si>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</si>
  <si>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</si>
  <si>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</si>
  <si>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</si>
  <si>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</si>
  <si>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</si>
  <si>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</si>
  <si>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</si>
  <si>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</si>
  <si>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</si>
  <si>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</si>
  <si>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</si>
  <si>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</si>
  <si>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</si>
  <si>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</si>
  <si>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</si>
  <si>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</si>
  <si>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</si>
  <si>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</si>
  <si>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</si>
  <si>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</si>
  <si>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</si>
  <si>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</si>
  <si>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</si>
  <si>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</si>
  <si>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</si>
  <si>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</si>
  <si>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</si>
  <si>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</si>
  <si>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</si>
  <si>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</si>
  <si>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</si>
  <si>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</si>
  <si>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</si>
  <si>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</si>
  <si>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</si>
  <si>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</si>
  <si>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</si>
  <si>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</si>
  <si>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</si>
  <si>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</si>
  <si>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</si>
  <si>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</si>
  <si>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</si>
  <si>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</si>
  <si>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</si>
  <si>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</si>
  <si>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</si>
  <si>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</si>
  <si>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</si>
  <si>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</si>
  <si>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</si>
  <si>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</si>
  <si>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</si>
  <si>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</si>
  <si>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</si>
  <si>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</si>
  <si>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</si>
  <si>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</si>
  <si>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</si>
  <si>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</si>
  <si>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</si>
  <si>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</si>
  <si>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</si>
  <si>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</si>
  <si>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</si>
  <si>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</si>
  <si>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</si>
  <si>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</si>
  <si>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</si>
  <si>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</si>
  <si>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</si>
  <si>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</si>
  <si>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</si>
  <si>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</si>
  <si>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</si>
  <si>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</si>
  <si>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</si>
  <si>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</si>
  <si>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</si>
  <si>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</si>
  <si>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</si>
  <si>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</si>
  <si>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</si>
  <si>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</si>
  <si>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</si>
  <si>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</si>
  <si>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</si>
  <si>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</si>
  <si>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</si>
  <si>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</si>
  <si>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</si>
  <si>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</si>
  <si>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</si>
  <si>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</si>
  <si>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</si>
  <si>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</si>
  <si>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</si>
  <si>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</si>
  <si>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</si>
  <si>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</si>
  <si>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</si>
  <si>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</si>
  <si>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</si>
  <si>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</si>
  <si>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</si>
  <si>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</si>
  <si>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</si>
  <si>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</si>
  <si>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</si>
  <si>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</si>
  <si>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</si>
  <si>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</si>
  <si>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</si>
  <si>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</si>
  <si>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</si>
  <si>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</si>
  <si>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</si>
  <si>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</si>
  <si>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</si>
  <si>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</si>
  <si>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</si>
  <si>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</si>
  <si>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</si>
  <si>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</si>
  <si>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</si>
  <si>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</si>
  <si>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</si>
  <si>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</si>
  <si>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</si>
  <si>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</si>
  <si>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</si>
  <si>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</si>
  <si>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</si>
  <si>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</si>
  <si>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</si>
  <si>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</si>
  <si>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</si>
  <si>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</si>
  <si>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</si>
  <si>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</si>
  <si>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</si>
  <si>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</si>
  <si>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</si>
  <si>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</si>
  <si>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</si>
  <si>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</si>
  <si>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</si>
  <si>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</si>
  <si>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</si>
  <si>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</si>
  <si>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</si>
  <si>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</si>
  <si>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</si>
  <si>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</si>
  <si>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</si>
  <si>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</si>
  <si>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</si>
  <si>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</si>
  <si>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</si>
  <si>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</si>
  <si>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</si>
  <si>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</si>
  <si>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</si>
  <si>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</si>
  <si>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</si>
  <si>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</si>
  <si>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</si>
  <si>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</si>
  <si>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</si>
  <si>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</si>
  <si>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</si>
  <si>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</si>
  <si>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</si>
  <si>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</si>
  <si>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</si>
  <si>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</si>
  <si>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</si>
  <si>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</si>
  <si>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</si>
  <si>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</si>
  <si>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</si>
  <si>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</si>
  <si>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</si>
  <si>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</si>
  <si>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</si>
  <si>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</si>
  <si>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</si>
  <si>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</si>
  <si>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</si>
  <si>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</si>
  <si>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</si>
  <si>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</si>
  <si>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</si>
  <si>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</si>
  <si>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</si>
  <si>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</si>
  <si>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</si>
  <si>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</si>
  <si>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</si>
  <si>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</si>
  <si>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</si>
  <si>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</si>
  <si>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</si>
  <si>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</si>
  <si>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</si>
  <si>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</si>
  <si>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</si>
  <si>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</si>
  <si>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</si>
  <si>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</si>
  <si>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</si>
  <si>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</si>
  <si>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</si>
  <si>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</si>
  <si>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</si>
  <si>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</si>
  <si>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</si>
  <si>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</si>
  <si>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</si>
  <si>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</si>
  <si>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</si>
  <si>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</si>
  <si>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</si>
  <si>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</si>
  <si>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</si>
  <si>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</si>
  <si>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</si>
  <si>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</si>
  <si>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</si>
  <si>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</si>
  <si>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</si>
  <si>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</si>
  <si>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</si>
  <si>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</si>
  <si>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</si>
  <si>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</si>
  <si>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</si>
  <si>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</si>
  <si>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</si>
  <si>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</si>
  <si>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</si>
  <si>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</si>
  <si>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</si>
  <si>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</si>
  <si>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</si>
  <si>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</si>
  <si>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</si>
  <si>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</si>
  <si>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</si>
  <si>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</si>
  <si>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</si>
  <si>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</si>
  <si>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</si>
  <si>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</si>
  <si>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</si>
  <si>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</si>
  <si>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</si>
  <si>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</si>
  <si>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</si>
  <si>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</si>
  <si>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</si>
  <si>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</si>
  <si>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</si>
  <si>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</si>
  <si>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</si>
  <si>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</si>
  <si>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</si>
  <si>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</si>
  <si>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</si>
  <si>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</si>
  <si>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</si>
  <si>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</si>
  <si>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</si>
  <si>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</si>
  <si>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</si>
  <si>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</si>
  <si>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</si>
  <si>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</si>
  <si>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</si>
  <si>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</si>
  <si>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</si>
  <si>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</si>
  <si>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</si>
  <si>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</si>
  <si>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</si>
  <si>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</si>
  <si>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</si>
  <si>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</si>
  <si>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</si>
  <si>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</si>
  <si>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</si>
  <si>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</si>
  <si>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</si>
  <si>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</si>
  <si>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</si>
  <si>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</si>
  <si>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</si>
  <si>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</si>
  <si>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</si>
  <si>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</si>
  <si>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</si>
  <si>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</si>
  <si>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</si>
  <si>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</si>
  <si>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</si>
  <si>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</si>
  <si>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</si>
  <si>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</si>
  <si>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</si>
  <si>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</si>
  <si>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</si>
  <si>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</si>
  <si>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</si>
  <si>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</si>
  <si>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</si>
  <si>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</si>
  <si>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</si>
  <si>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</si>
  <si>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</si>
  <si>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</si>
  <si>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</si>
  <si>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</si>
  <si>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</si>
  <si>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</si>
  <si>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</si>
  <si>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</si>
  <si>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</si>
  <si>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</si>
  <si>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</si>
  <si>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</si>
  <si>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</si>
  <si>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</si>
  <si>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</si>
  <si>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</si>
  <si>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</si>
  <si>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</si>
  <si>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</si>
  <si>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</si>
  <si>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</si>
  <si>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</si>
  <si>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</si>
  <si>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</si>
  <si>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</si>
  <si>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</si>
  <si>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</si>
  <si>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</si>
  <si>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</si>
  <si>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</si>
  <si>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</si>
  <si>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</si>
  <si>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</si>
  <si>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</si>
  <si>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</si>
  <si>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</si>
  <si>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</si>
  <si>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</si>
  <si>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</si>
  <si>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</si>
  <si>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</si>
  <si>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</si>
  <si>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</si>
  <si>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</si>
  <si>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</si>
  <si>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</si>
  <si>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</si>
  <si>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</si>
  <si>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</si>
  <si>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</si>
  <si>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</si>
  <si>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</si>
  <si>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</si>
  <si>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</si>
  <si>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</si>
  <si>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</si>
  <si>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</si>
  <si>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</si>
  <si>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</si>
  <si>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</si>
  <si>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</si>
  <si>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</si>
  <si>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</si>
  <si>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</si>
  <si>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</si>
  <si>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</si>
  <si>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</si>
  <si>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</si>
  <si>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</si>
  <si>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</si>
  <si>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</si>
  <si>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</si>
  <si>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</si>
  <si>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</si>
  <si>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</si>
  <si>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</si>
  <si>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</si>
  <si>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</si>
  <si>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</si>
  <si>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</si>
  <si>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</si>
  <si>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</si>
  <si>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</si>
  <si>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</si>
  <si>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</si>
  <si>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</si>
  <si>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</si>
  <si>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</si>
  <si>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</si>
  <si>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</si>
  <si>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</si>
  <si>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</si>
  <si>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</si>
  <si>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</si>
  <si>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</si>
  <si>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</si>
  <si>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</si>
  <si>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</si>
  <si>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</si>
  <si>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</si>
  <si>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</si>
  <si>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</si>
  <si>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</si>
  <si>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</si>
  <si>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</si>
  <si>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</si>
  <si>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</si>
  <si>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</si>
  <si>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</si>
  <si>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</si>
  <si>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</si>
  <si>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</si>
  <si>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</si>
  <si>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</si>
  <si>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</si>
  <si>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</si>
  <si>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</si>
  <si>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</si>
  <si>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</si>
  <si>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</si>
  <si>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</si>
  <si>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</si>
  <si>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</si>
  <si>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</si>
  <si>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</si>
  <si>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</si>
  <si>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</si>
  <si>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</si>
  <si>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</si>
  <si>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</si>
  <si>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</si>
  <si>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</si>
  <si>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</si>
  <si>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</si>
  <si>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</si>
  <si>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</si>
  <si>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</si>
  <si>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</si>
  <si>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</si>
  <si>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</si>
  <si>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</si>
  <si>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</si>
  <si>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</si>
  <si>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</si>
  <si>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</si>
  <si>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</si>
  <si>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</si>
  <si>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</si>
  <si>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</si>
  <si>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</si>
  <si>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</si>
  <si>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</si>
  <si>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</si>
  <si>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</si>
  <si>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</si>
  <si>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</si>
  <si>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</si>
  <si>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</si>
  <si>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</si>
  <si>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</si>
  <si>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</si>
  <si>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</si>
  <si>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</si>
  <si>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</si>
  <si>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</si>
  <si>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</si>
  <si>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</si>
  <si>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</si>
  <si>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</si>
  <si>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</si>
  <si>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</si>
  <si>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</si>
  <si>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</si>
  <si>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</si>
  <si>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</si>
  <si>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</si>
  <si>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</si>
  <si>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</si>
  <si>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</si>
  <si>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</si>
  <si>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</si>
  <si>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</si>
  <si>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</si>
  <si>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</si>
  <si>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</si>
  <si>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</si>
  <si>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</si>
  <si>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</si>
  <si>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</si>
  <si>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</si>
  <si>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</si>
  <si>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</si>
  <si>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</si>
  <si>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</si>
  <si>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</si>
  <si>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</si>
  <si>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</si>
  <si>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</si>
  <si>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</si>
  <si>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</si>
  <si>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</si>
  <si>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</si>
  <si>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</si>
  <si>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</si>
  <si>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</si>
  <si>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</si>
  <si>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</si>
  <si>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</si>
  <si>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</si>
  <si>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</si>
  <si>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</si>
  <si>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</si>
  <si>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</si>
  <si>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</si>
  <si>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</si>
  <si>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</si>
  <si>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</si>
  <si>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</si>
  <si>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</si>
  <si>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</si>
  <si>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</si>
  <si>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</si>
  <si>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</si>
  <si>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</si>
  <si>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</si>
  <si>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</si>
  <si>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</si>
  <si>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</si>
  <si>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</si>
  <si>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</si>
  <si>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</si>
  <si>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</si>
  <si>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</si>
  <si>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</si>
  <si>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</si>
  <si>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</si>
  <si>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</si>
  <si>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</si>
  <si>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</si>
  <si>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</si>
  <si>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</si>
  <si>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</si>
  <si>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</si>
  <si>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</si>
  <si>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</si>
  <si>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</si>
  <si>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</si>
  <si>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</si>
  <si>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</si>
  <si>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</si>
  <si>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</si>
  <si>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</si>
  <si>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</si>
  <si>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</si>
  <si>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</si>
  <si>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</si>
  <si>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</si>
  <si>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</si>
  <si>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</si>
  <si>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</si>
  <si>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</si>
  <si>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</si>
  <si>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</si>
  <si>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</si>
  <si>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</si>
  <si>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</si>
  <si>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</si>
  <si>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</si>
  <si>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</si>
  <si>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</si>
  <si>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</si>
  <si>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</si>
  <si>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</si>
  <si>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</si>
  <si>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</si>
  <si>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</si>
  <si>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</si>
  <si>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</si>
  <si>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</si>
  <si>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</si>
  <si>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</si>
  <si>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</si>
  <si>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</si>
  <si>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</si>
  <si>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</si>
  <si>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</si>
  <si>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</si>
  <si>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</si>
  <si>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</si>
  <si>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</si>
  <si>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</si>
  <si>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</si>
  <si>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</si>
  <si>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</si>
  <si>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</si>
  <si>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</si>
  <si>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</si>
  <si>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</si>
  <si>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</si>
  <si>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</si>
  <si>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</si>
  <si>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</si>
  <si>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</si>
  <si>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</si>
  <si>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</si>
  <si>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</si>
  <si>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</si>
  <si>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</si>
  <si>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</si>
  <si>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</si>
  <si>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</si>
  <si>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</si>
  <si>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</si>
  <si>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</si>
  <si>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</si>
  <si>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</si>
  <si>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</si>
  <si>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</si>
  <si>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</si>
  <si>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</si>
  <si>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</si>
  <si>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</si>
  <si>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</si>
  <si>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</si>
  <si>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</si>
  <si>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</si>
  <si>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</si>
  <si>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</si>
  <si>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</si>
  <si>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</si>
  <si>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</si>
  <si>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</si>
  <si>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</si>
  <si>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</si>
  <si>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</si>
  <si>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</si>
  <si>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</si>
  <si>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</si>
  <si>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</si>
  <si>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</si>
  <si>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</si>
  <si>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</si>
  <si>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</si>
  <si>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</si>
  <si>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</si>
  <si>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</si>
  <si>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</si>
  <si>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</si>
  <si>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</si>
  <si>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</si>
  <si>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</si>
  <si>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</si>
  <si>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</si>
  <si>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</si>
  <si>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</si>
  <si>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</si>
  <si>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</si>
  <si>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</si>
  <si>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</si>
  <si>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</si>
  <si>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</si>
  <si>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</si>
  <si>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</si>
  <si>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</si>
  <si>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</si>
  <si>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</si>
  <si>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</si>
  <si>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</si>
  <si>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</si>
  <si>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</si>
  <si>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</si>
  <si>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</si>
  <si>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</si>
  <si>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</si>
  <si>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</si>
  <si>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</si>
  <si>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</si>
  <si>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</si>
  <si>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</si>
  <si>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</si>
  <si>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</si>
  <si>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</si>
  <si>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</si>
  <si>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</si>
  <si>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</si>
  <si>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</si>
  <si>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</si>
  <si>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</si>
  <si>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</si>
  <si>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</si>
  <si>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</si>
  <si>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</si>
  <si>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</si>
  <si>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</si>
  <si>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</si>
  <si>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</si>
  <si>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</si>
  <si>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</si>
  <si>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</si>
  <si>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</si>
  <si>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</si>
  <si>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</si>
  <si>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</si>
  <si>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</si>
  <si>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</si>
  <si>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</si>
  <si>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</si>
  <si>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</si>
  <si>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</si>
  <si>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</si>
  <si>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</si>
  <si>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</si>
  <si>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</si>
  <si>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</si>
  <si>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</si>
  <si>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</si>
  <si>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</si>
  <si>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</si>
  <si>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</si>
  <si>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</si>
  <si>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</si>
  <si>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</si>
  <si>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</si>
  <si>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</si>
  <si>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</si>
  <si>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</si>
  <si>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</si>
  <si>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</si>
  <si>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</si>
  <si>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</si>
  <si>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</si>
  <si>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</si>
  <si>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</si>
  <si>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</si>
  <si>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</si>
  <si>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</si>
  <si>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</si>
  <si>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</si>
  <si>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</si>
  <si>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</si>
  <si>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</si>
  <si>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</si>
  <si>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</si>
  <si>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</si>
  <si>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</si>
  <si>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</si>
  <si>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</si>
  <si>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</si>
  <si>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</si>
  <si>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</si>
  <si>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</si>
  <si>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</si>
  <si>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</si>
  <si>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</si>
  <si>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</si>
  <si>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</si>
  <si>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</si>
  <si>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</si>
  <si>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</si>
  <si>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</si>
  <si>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</si>
  <si>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</si>
  <si>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</si>
  <si>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</si>
  <si>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</si>
  <si>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</si>
  <si>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</si>
  <si>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</si>
  <si>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</si>
  <si>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</si>
  <si>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</si>
  <si>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</si>
  <si>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</si>
  <si>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</si>
  <si>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</si>
  <si>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</si>
  <si>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</si>
  <si>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</si>
  <si>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</si>
  <si>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</si>
  <si>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</si>
  <si>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</si>
  <si>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</si>
  <si>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</si>
  <si>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</si>
  <si>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</si>
  <si>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</si>
  <si>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</si>
  <si>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</si>
  <si>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</si>
  <si>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</si>
  <si>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</si>
  <si>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</si>
  <si>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</si>
  <si>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</si>
  <si>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</si>
  <si>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</si>
  <si>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</si>
  <si>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</si>
  <si>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</si>
  <si>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</si>
  <si>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</si>
  <si>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</si>
  <si>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</si>
  <si>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</si>
  <si>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</si>
  <si>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</si>
  <si>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</si>
  <si>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</si>
  <si>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</si>
  <si>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</si>
  <si>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</si>
  <si>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</si>
  <si>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</si>
  <si>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</si>
  <si>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</si>
  <si>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</si>
  <si>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</si>
  <si>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</si>
  <si>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</si>
  <si>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</si>
  <si>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</si>
  <si>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</si>
  <si>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</si>
  <si>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</si>
  <si>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</si>
  <si>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</si>
  <si>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</si>
  <si>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</si>
  <si>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</si>
  <si>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</si>
  <si>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</si>
  <si>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</si>
  <si>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</si>
  <si>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</si>
  <si>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</si>
  <si>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</si>
  <si>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</si>
  <si>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</si>
  <si>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</si>
  <si>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</si>
  <si>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</si>
  <si>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</si>
  <si>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</si>
  <si>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</si>
  <si>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</si>
  <si>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</si>
  <si>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</si>
  <si>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</si>
  <si>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</si>
  <si>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</si>
  <si>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</si>
  <si>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</si>
  <si>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</si>
  <si>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</si>
  <si>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</si>
  <si>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</si>
  <si>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</si>
  <si>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</si>
  <si>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</si>
  <si>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</si>
  <si>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</si>
  <si>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</si>
  <si>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</si>
  <si>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</si>
  <si>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</si>
  <si>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</si>
  <si>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</si>
  <si>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</si>
  <si>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</si>
  <si>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</si>
  <si>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</si>
  <si>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</si>
  <si>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</si>
  <si>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</si>
  <si>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</si>
  <si>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</si>
  <si>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</si>
  <si>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</si>
  <si>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</si>
  <si>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</si>
  <si>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</si>
  <si>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</si>
  <si>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</si>
  <si>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</si>
  <si>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</si>
  <si>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</si>
  <si>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</si>
  <si>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</si>
  <si>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</si>
  <si>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</si>
  <si>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</si>
  <si>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</si>
  <si>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</si>
  <si>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</si>
  <si>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</si>
  <si>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</si>
  <si>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</si>
  <si>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</si>
  <si>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</si>
  <si>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</si>
  <si>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</si>
  <si>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</si>
  <si>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</si>
  <si>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</si>
  <si>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</si>
  <si>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</si>
  <si>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</si>
  <si>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</si>
  <si>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</si>
  <si>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</si>
  <si>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</si>
  <si>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</si>
  <si>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</si>
  <si>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</si>
  <si>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</si>
  <si>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</si>
  <si>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</si>
  <si>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</si>
  <si>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</si>
  <si>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</si>
  <si>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</si>
  <si>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</si>
  <si>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</si>
  <si>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</si>
  <si>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</si>
  <si>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</si>
  <si>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</si>
  <si>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</si>
  <si>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</si>
  <si>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</si>
  <si>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</si>
  <si>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</si>
  <si>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</si>
  <si>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</si>
  <si>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</si>
  <si>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</si>
  <si>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</si>
  <si>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</si>
  <si>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</si>
  <si>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</si>
  <si>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</si>
  <si>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</si>
  <si>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</si>
  <si>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</si>
  <si>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</si>
  <si>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</si>
  <si>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</si>
  <si>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</si>
  <si>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</si>
  <si>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</si>
  <si>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</si>
  <si>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</si>
  <si>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</si>
  <si>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</si>
  <si>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</si>
  <si>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</si>
  <si>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</si>
  <si>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</si>
  <si>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</si>
  <si>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</si>
  <si>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</si>
  <si>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</si>
  <si>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</si>
  <si>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</si>
  <si>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</si>
  <si>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</si>
  <si>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</si>
  <si>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</si>
  <si>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</si>
  <si>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</si>
  <si>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</si>
  <si>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</si>
  <si>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</si>
  <si>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</si>
  <si>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</si>
  <si>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</si>
  <si>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</si>
  <si>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</si>
  <si>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</si>
  <si>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</si>
  <si>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</si>
  <si>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</si>
  <si>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</si>
  <si>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</si>
  <si>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</si>
  <si>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</si>
  <si>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</si>
  <si>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</si>
  <si>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</si>
  <si>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</si>
  <si>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</si>
  <si>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</si>
  <si>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</si>
  <si>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</si>
  <si>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</si>
  <si>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</si>
  <si>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</si>
  <si>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</si>
  <si>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</si>
  <si>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</si>
  <si>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</si>
  <si>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</si>
  <si>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</si>
  <si>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</si>
  <si>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</si>
  <si>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</si>
  <si>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</si>
  <si>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</si>
  <si>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</si>
  <si>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</si>
  <si>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</si>
  <si>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</si>
  <si>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</si>
  <si>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</si>
  <si>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</si>
  <si>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</si>
  <si>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</si>
  <si>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</si>
  <si>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</si>
  <si>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</si>
  <si>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</si>
  <si>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</si>
  <si>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</si>
  <si>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</si>
  <si>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</si>
  <si>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</si>
  <si>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</si>
  <si>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</si>
  <si>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</si>
  <si>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</si>
  <si>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</si>
  <si>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</si>
  <si>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</si>
  <si>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</si>
  <si>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</si>
  <si>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</si>
  <si>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</si>
  <si>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</si>
  <si>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</si>
  <si>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</si>
  <si>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</si>
  <si>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</si>
  <si>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</si>
  <si>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</si>
  <si>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</si>
  <si>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</si>
  <si>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</si>
  <si>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</si>
  <si>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</si>
  <si>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</si>
  <si>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</si>
  <si>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</si>
  <si>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</si>
  <si>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</si>
  <si>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</si>
  <si>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</si>
  <si>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</si>
  <si>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</si>
  <si>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</si>
  <si>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</si>
  <si>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</si>
  <si>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</si>
  <si>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</si>
  <si>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</si>
  <si>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</si>
  <si>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</si>
  <si>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</si>
  <si>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</si>
  <si>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</si>
  <si>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</si>
  <si>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</si>
  <si>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</si>
  <si>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</si>
  <si>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</si>
  <si>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</si>
  <si>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</si>
  <si>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</si>
  <si>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</si>
  <si>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</si>
  <si>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</si>
  <si>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</si>
  <si>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</si>
  <si>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</si>
  <si>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</si>
  <si>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</si>
  <si>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</si>
  <si>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</si>
  <si>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</si>
  <si>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</si>
  <si>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</si>
  <si>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</si>
  <si>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</si>
  <si>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</si>
  <si>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</si>
  <si>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</si>
  <si>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</si>
  <si>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</si>
  <si>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</si>
  <si>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</si>
  <si>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</si>
  <si>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</si>
  <si>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</si>
  <si>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</si>
  <si>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</si>
  <si>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</si>
  <si>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</si>
  <si>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</si>
  <si>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</si>
  <si>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</si>
  <si>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</si>
  <si>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</si>
  <si>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</si>
  <si>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</si>
  <si>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</si>
  <si>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</si>
  <si>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</si>
  <si>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</si>
  <si>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</si>
  <si>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</si>
  <si>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</si>
  <si>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</si>
  <si>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</si>
  <si>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</si>
  <si>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</si>
  <si>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</si>
  <si>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</si>
  <si>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</si>
  <si>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</si>
  <si>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</si>
  <si>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</si>
  <si>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</si>
  <si>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</si>
  <si>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</si>
  <si>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</si>
  <si>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</si>
  <si>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</si>
  <si>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</si>
  <si>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</si>
  <si>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</si>
  <si>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</si>
  <si>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</si>
  <si>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</si>
  <si>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</si>
  <si>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</si>
  <si>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</si>
  <si>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</si>
  <si>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</si>
  <si>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</si>
  <si>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</si>
  <si>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</si>
  <si>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</si>
  <si>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</si>
  <si>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</si>
  <si>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</si>
  <si>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</si>
  <si>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</si>
  <si>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</si>
  <si>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</si>
  <si>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</si>
  <si>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</si>
  <si>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</si>
  <si>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</si>
  <si>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</si>
  <si>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</si>
  <si>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</si>
  <si>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</si>
  <si>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</si>
  <si>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</si>
  <si>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</si>
  <si>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</si>
  <si>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</si>
  <si>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</si>
  <si>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</si>
  <si>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</si>
  <si>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</si>
  <si>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</si>
  <si>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</si>
  <si>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</si>
  <si>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</si>
  <si>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</si>
  <si>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</si>
  <si>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</si>
  <si>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</si>
  <si>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</si>
  <si>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</si>
  <si>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</si>
  <si>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</si>
  <si>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</si>
  <si>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</si>
  <si>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</si>
  <si>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</si>
  <si>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</si>
  <si>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</si>
  <si>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</si>
  <si>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</si>
  <si>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</si>
  <si>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</si>
  <si>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</si>
  <si>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</si>
  <si>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</si>
  <si>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</si>
  <si>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</si>
  <si>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</si>
  <si>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</si>
  <si>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</si>
  <si>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</si>
  <si>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</si>
  <si>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</si>
  <si>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</si>
  <si>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</si>
  <si>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</si>
  <si>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</si>
  <si>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</si>
  <si>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</si>
  <si>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</si>
  <si>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</si>
  <si>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</si>
  <si>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</si>
  <si>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</si>
  <si>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</si>
  <si>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</si>
  <si>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</si>
  <si>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</si>
  <si>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</si>
  <si>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</si>
  <si>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</si>
  <si>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</si>
  <si>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</si>
  <si>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</si>
  <si>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</si>
  <si>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</si>
  <si>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</si>
  <si>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</si>
  <si>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</si>
  <si>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</si>
  <si>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</si>
  <si>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</si>
  <si>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</si>
  <si>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</si>
  <si>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</si>
  <si>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</si>
  <si>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</si>
  <si>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</si>
  <si>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</si>
  <si>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</si>
  <si>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</si>
  <si>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</si>
  <si>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</si>
  <si>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</si>
  <si>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</si>
  <si>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</si>
  <si>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</si>
  <si>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</si>
  <si>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</si>
  <si>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</si>
  <si>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</si>
  <si>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</si>
  <si>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</si>
  <si>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</si>
  <si>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</si>
  <si>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</si>
  <si>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</si>
  <si>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</si>
  <si>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</si>
  <si>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</si>
  <si>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</si>
  <si>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</si>
  <si>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</si>
  <si>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</si>
  <si>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</si>
  <si>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</si>
  <si>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</si>
  <si>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</si>
  <si>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</si>
  <si>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</si>
  <si>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</si>
  <si>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</si>
  <si>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</si>
  <si>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</si>
  <si>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</si>
  <si>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</si>
  <si>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</si>
  <si>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</si>
  <si>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</si>
  <si>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</si>
  <si>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</si>
  <si>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</si>
  <si>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</si>
  <si>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</si>
  <si>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</si>
  <si>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</si>
  <si>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</si>
  <si>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</si>
  <si>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</si>
  <si>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</si>
  <si>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</si>
  <si>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</si>
  <si>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</si>
  <si>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</si>
  <si>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</si>
  <si>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</si>
  <si>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</si>
  <si>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</si>
  <si>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</si>
  <si>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</si>
  <si>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</si>
  <si>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</si>
  <si>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</si>
  <si>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</si>
  <si>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</si>
  <si>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</si>
  <si>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</si>
  <si>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</si>
  <si>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</si>
  <si>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</si>
  <si>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</si>
  <si>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</si>
  <si>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</si>
  <si>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</si>
  <si>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</si>
  <si>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</si>
  <si>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</si>
  <si>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</si>
  <si>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</si>
  <si>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</si>
  <si>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</si>
  <si>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</si>
  <si>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</si>
  <si>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</si>
  <si>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</si>
  <si>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</si>
  <si>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</si>
  <si>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</si>
  <si>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</si>
  <si>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</si>
  <si>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</si>
  <si>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</si>
  <si>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</si>
  <si>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</si>
  <si>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</si>
  <si>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</si>
  <si>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</si>
  <si>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</si>
  <si>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</si>
  <si>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</si>
  <si>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</si>
  <si>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</si>
  <si>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</si>
  <si>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</si>
  <si>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</si>
  <si>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</si>
  <si>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</si>
  <si>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</si>
  <si>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</si>
  <si>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</si>
  <si>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</si>
  <si>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</si>
  <si>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</si>
  <si>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</si>
  <si>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</si>
  <si>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</si>
  <si>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</si>
  <si>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</si>
  <si>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</si>
  <si>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</si>
  <si>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</si>
  <si>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</si>
  <si>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</si>
  <si>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</si>
  <si>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</si>
  <si>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</si>
  <si>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</si>
  <si>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</si>
  <si>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</si>
  <si>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</si>
  <si>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</si>
  <si>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</si>
  <si>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</si>
  <si>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</si>
  <si>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</si>
  <si>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</si>
  <si>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</si>
  <si>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</si>
  <si>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</si>
  <si>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</si>
  <si>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</si>
  <si>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</si>
  <si>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</si>
  <si>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</si>
  <si>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</si>
  <si>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</si>
  <si>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</si>
  <si>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</si>
  <si>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</si>
  <si>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</si>
  <si>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</si>
  <si>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</si>
  <si>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</si>
  <si>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</si>
  <si>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</si>
  <si>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</si>
  <si>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</si>
  <si>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</si>
  <si>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</si>
  <si>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</si>
  <si>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</si>
  <si>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</si>
  <si>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</si>
  <si>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</si>
  <si>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</si>
  <si>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</si>
  <si>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</si>
  <si>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</si>
  <si>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</si>
  <si>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</si>
  <si>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</si>
  <si>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</si>
  <si>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</si>
  <si>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</si>
  <si>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</si>
  <si>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</si>
  <si>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</si>
  <si>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</si>
  <si>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</si>
  <si>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</si>
  <si>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</si>
  <si>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</si>
  <si>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</si>
  <si>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</si>
  <si>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</si>
  <si>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</si>
  <si>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</si>
  <si>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</si>
  <si>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</si>
  <si>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</si>
  <si>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</si>
  <si>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</si>
  <si>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</si>
  <si>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</si>
  <si>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</si>
  <si>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</si>
  <si>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</si>
  <si>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</si>
  <si>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</si>
  <si>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</si>
  <si>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</si>
  <si>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</si>
  <si>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</si>
  <si>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</si>
  <si>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</si>
  <si>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</si>
  <si>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</si>
  <si>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</si>
  <si>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</si>
  <si>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</si>
  <si>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</si>
  <si>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</si>
  <si>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</si>
  <si>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</si>
  <si>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</si>
  <si>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</si>
  <si>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</si>
  <si>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</si>
  <si>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</si>
  <si>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</si>
  <si>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</si>
  <si>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</si>
  <si>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</si>
  <si>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</si>
  <si>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</si>
  <si>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</si>
  <si>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</si>
  <si>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</si>
  <si>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</si>
  <si>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</si>
  <si>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</si>
  <si>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</si>
  <si>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</si>
  <si>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</si>
  <si>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</si>
  <si>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</si>
  <si>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</si>
  <si>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</si>
  <si>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</si>
  <si>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</si>
  <si>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</si>
  <si>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</si>
  <si>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</si>
  <si>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</si>
  <si>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</si>
  <si>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</si>
  <si>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</si>
  <si>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</si>
  <si>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</si>
  <si>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</si>
  <si>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</si>
  <si>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</si>
  <si>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</si>
  <si>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</si>
  <si>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</si>
  <si>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</si>
  <si>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</si>
  <si>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</si>
  <si>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</si>
  <si>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</si>
  <si>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</si>
  <si>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</si>
  <si>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</si>
  <si>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</si>
  <si>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</si>
  <si>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</si>
  <si>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</si>
  <si>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</si>
  <si>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</si>
  <si>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</si>
  <si>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</si>
  <si>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</si>
  <si>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</si>
  <si>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</si>
  <si>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</si>
  <si>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</si>
  <si>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</si>
  <si>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</si>
  <si>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</si>
  <si>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</si>
  <si>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</si>
  <si>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</si>
  <si>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</si>
  <si>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</si>
  <si>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</si>
  <si>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</si>
  <si>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</si>
  <si>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</si>
  <si>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</si>
  <si>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</si>
  <si>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</si>
  <si>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</si>
  <si>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</si>
  <si>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</si>
  <si>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</si>
  <si>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</si>
  <si>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</si>
  <si>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</si>
  <si>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</si>
  <si>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</si>
  <si>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</si>
  <si>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</si>
  <si>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</si>
  <si>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</si>
  <si>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</si>
  <si>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</si>
  <si>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</si>
  <si>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</si>
  <si>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</si>
  <si>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</si>
  <si>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</si>
  <si>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</si>
  <si>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</si>
  <si>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</si>
  <si>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</si>
  <si>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</si>
  <si>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</si>
  <si>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</si>
  <si>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</si>
  <si>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</si>
  <si>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</si>
  <si>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</si>
  <si>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</si>
  <si>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</si>
  <si>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</si>
  <si>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</si>
  <si>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</si>
  <si>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</si>
  <si>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</si>
  <si>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</si>
  <si>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</si>
  <si>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</si>
  <si>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</si>
  <si>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</si>
  <si>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</si>
  <si>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</si>
  <si>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</si>
  <si>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</si>
  <si>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</si>
  <si>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</si>
  <si>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</si>
  <si>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</si>
  <si>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</si>
  <si>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</si>
  <si>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</si>
  <si>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</si>
  <si>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</si>
  <si>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</si>
  <si>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</si>
  <si>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</si>
  <si>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</si>
  <si>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</si>
  <si>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</si>
  <si>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</si>
  <si>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</si>
  <si>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</si>
  <si>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</si>
  <si>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</si>
  <si>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</si>
  <si>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</si>
  <si>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</si>
  <si>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</si>
  <si>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</si>
  <si>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</si>
  <si>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</si>
  <si>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</si>
  <si>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</si>
  <si>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</si>
  <si>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</si>
  <si>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</si>
  <si>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</si>
  <si>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</si>
  <si>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</si>
  <si>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</si>
  <si>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</si>
  <si>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</si>
  <si>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</si>
  <si>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</si>
  <si>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</si>
  <si>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</si>
  <si>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</si>
  <si>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</si>
  <si>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</si>
  <si>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</si>
  <si>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</si>
  <si>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</si>
  <si>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</si>
  <si>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</si>
  <si>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</si>
  <si>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</si>
  <si>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</si>
  <si>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</si>
  <si>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</si>
  <si>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</si>
  <si>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</si>
  <si>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</si>
  <si>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</si>
  <si>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</si>
  <si>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</si>
  <si>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</si>
  <si>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</si>
  <si>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</si>
  <si>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</si>
  <si>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</si>
  <si>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</si>
  <si>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</si>
  <si>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</si>
  <si>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</si>
  <si>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</si>
  <si>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</si>
  <si>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</si>
  <si>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</si>
  <si>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</si>
  <si>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</si>
  <si>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</si>
  <si>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</si>
  <si>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</si>
  <si>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</si>
  <si>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</si>
  <si>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</si>
  <si>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</si>
  <si>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</si>
  <si>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</si>
  <si>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</si>
  <si>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</si>
  <si>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</si>
  <si>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</si>
  <si>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</si>
  <si>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</si>
  <si>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</si>
  <si>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</si>
  <si>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</si>
  <si>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</si>
  <si>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</si>
  <si>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</si>
  <si>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</si>
  <si>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</si>
  <si>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</si>
  <si>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</si>
  <si>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</si>
  <si>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</si>
  <si>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</si>
  <si>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</si>
  <si>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</si>
  <si>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</si>
  <si>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</si>
  <si>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</si>
  <si>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</si>
  <si>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</si>
  <si>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</si>
  <si>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</si>
  <si>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</si>
  <si>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</si>
  <si>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</si>
  <si>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</si>
  <si>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</si>
  <si>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</si>
  <si>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</si>
  <si>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</si>
  <si>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</si>
  <si>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</si>
  <si>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</si>
  <si>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</si>
  <si>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</si>
  <si>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</si>
  <si>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</si>
  <si>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</si>
  <si>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</si>
  <si>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</si>
  <si>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</si>
  <si>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</si>
  <si>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</si>
  <si>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</si>
  <si>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</si>
  <si>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</si>
  <si>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</si>
  <si>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</si>
  <si>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</si>
  <si>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</si>
  <si>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</si>
  <si>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</si>
  <si>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</si>
  <si>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</si>
  <si>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</si>
  <si>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</si>
  <si>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</si>
  <si>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</si>
  <si>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</si>
  <si>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</si>
  <si>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</si>
  <si>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</si>
  <si>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</si>
  <si>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</si>
  <si>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</si>
  <si>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</si>
  <si>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</si>
  <si>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</si>
  <si>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</si>
  <si>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</si>
  <si>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</si>
  <si>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</si>
  <si>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</si>
  <si>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</si>
  <si>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</si>
  <si>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</si>
  <si>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</si>
  <si>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</si>
  <si>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</si>
  <si>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</si>
  <si>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</si>
  <si>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</si>
  <si>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</si>
  <si>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</si>
  <si>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</si>
  <si>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</si>
  <si>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</si>
  <si>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</si>
  <si>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</si>
  <si>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</si>
  <si>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</si>
  <si>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</si>
  <si>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</si>
  <si>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</si>
  <si>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</si>
  <si>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</si>
  <si>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</si>
  <si>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</si>
  <si>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</si>
  <si>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</si>
  <si>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</si>
  <si>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</si>
  <si>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</si>
  <si>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</si>
  <si>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</si>
  <si>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</si>
  <si>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</si>
  <si>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</si>
  <si>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</si>
  <si>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</si>
  <si>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</si>
  <si>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</si>
  <si>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</si>
  <si>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</si>
  <si>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</si>
  <si>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</si>
  <si>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</si>
  <si>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</si>
  <si>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</si>
  <si>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</si>
  <si>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</si>
  <si>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</si>
  <si>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</si>
  <si>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</si>
  <si>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</si>
  <si>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</si>
  <si>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</si>
  <si>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</si>
  <si>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</si>
  <si>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</si>
  <si>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</si>
  <si>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</si>
  <si>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</si>
  <si>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</si>
  <si>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</si>
  <si>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</si>
  <si>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</si>
  <si>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</si>
  <si>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</si>
  <si>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</si>
  <si>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</si>
  <si>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</si>
  <si>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</si>
  <si>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</si>
  <si>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</si>
  <si>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</si>
  <si>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</si>
  <si>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</si>
  <si>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</si>
  <si>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</si>
  <si>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</si>
  <si>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</si>
  <si>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</si>
  <si>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</si>
  <si>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</si>
  <si>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</si>
  <si>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</si>
  <si>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</si>
  <si>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</si>
  <si>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</si>
  <si>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</si>
  <si>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</si>
  <si>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</si>
  <si>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</si>
  <si>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</si>
  <si>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</si>
  <si>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</si>
  <si>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</si>
  <si>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</si>
  <si>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</si>
  <si>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</si>
  <si>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</si>
  <si>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</si>
  <si>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</si>
  <si>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</si>
  <si>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</si>
  <si>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</si>
  <si>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</si>
  <si>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</si>
  <si>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</si>
  <si>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</si>
  <si>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</si>
  <si>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</si>
  <si>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</si>
  <si>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</si>
  <si>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</si>
  <si>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</si>
  <si>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</si>
  <si>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</si>
  <si>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</si>
  <si>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</si>
  <si>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</si>
  <si>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</si>
  <si>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</si>
  <si>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</si>
  <si>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</si>
  <si>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</si>
  <si>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</si>
  <si>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</si>
  <si>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</si>
  <si>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</si>
  <si>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</si>
  <si>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</si>
  <si>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</si>
  <si>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</si>
  <si>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</si>
  <si>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</si>
  <si>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</si>
  <si>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</si>
  <si>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</si>
  <si>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</si>
  <si>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</si>
  <si>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</si>
  <si>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</si>
  <si>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</si>
  <si>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</si>
  <si>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</si>
  <si>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</si>
  <si>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</si>
  <si>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</si>
  <si>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</si>
  <si>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</si>
  <si>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</si>
  <si>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</si>
  <si>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</si>
  <si>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</si>
  <si>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</si>
  <si>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</si>
  <si>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</si>
  <si>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</si>
  <si>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</si>
  <si>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</si>
  <si>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</si>
  <si>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</si>
  <si>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</si>
  <si>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</si>
  <si>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</si>
  <si>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</si>
  <si>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</si>
  <si>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</si>
  <si>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</si>
  <si>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</si>
  <si>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</si>
  <si>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</si>
  <si>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</si>
  <si>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</si>
  <si>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</si>
  <si>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</si>
  <si>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</si>
  <si>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</si>
  <si>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</si>
  <si>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</si>
  <si>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</si>
  <si>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</si>
  <si>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</si>
  <si>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</si>
  <si>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</si>
  <si>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</si>
  <si>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</si>
  <si>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</si>
  <si>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</si>
  <si>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</si>
  <si>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</si>
  <si>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</si>
  <si>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</si>
  <si>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</si>
  <si>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</si>
  <si>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</si>
  <si>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</si>
  <si>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</si>
  <si>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</si>
  <si>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</si>
  <si>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</si>
  <si>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</si>
  <si>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</si>
  <si>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</si>
  <si>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</si>
  <si>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</si>
  <si>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</si>
  <si>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</si>
  <si>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</si>
  <si>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</si>
  <si>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</si>
  <si>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</si>
  <si>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</si>
  <si>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</si>
  <si>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</si>
  <si>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</si>
  <si>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</si>
  <si>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</si>
  <si>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</si>
  <si>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</si>
  <si>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</si>
  <si>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</si>
  <si>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</si>
  <si>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</si>
  <si>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</si>
  <si>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</si>
  <si>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</si>
  <si>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</si>
  <si>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</si>
  <si>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</si>
  <si>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</si>
  <si>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</si>
  <si>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</si>
  <si>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</si>
  <si>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</si>
  <si>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</si>
  <si>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</si>
  <si>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</si>
  <si>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</si>
  <si>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</si>
  <si>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</si>
  <si>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</si>
  <si>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</si>
  <si>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</si>
  <si>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</si>
  <si>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</si>
  <si>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</si>
  <si>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</si>
  <si>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</si>
  <si>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</si>
  <si>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</si>
  <si>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</si>
  <si>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</si>
  <si>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</si>
  <si>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</si>
  <si>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</si>
  <si>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</si>
  <si>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</si>
  <si>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</si>
  <si>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</si>
  <si>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</si>
  <si>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</si>
  <si>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</si>
  <si>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</si>
  <si>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</si>
  <si>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</si>
  <si>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</si>
  <si>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</si>
  <si>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</si>
  <si>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</si>
  <si>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</si>
  <si>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</si>
  <si>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</si>
  <si>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</si>
  <si>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</si>
  <si>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</si>
  <si>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</si>
  <si>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</si>
  <si>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</si>
  <si>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</si>
  <si>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</si>
  <si>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</si>
  <si>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</si>
  <si>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</si>
  <si>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</si>
  <si>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</si>
  <si>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</si>
  <si>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</si>
  <si>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</si>
  <si>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</si>
  <si>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</si>
  <si>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</si>
  <si>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</si>
  <si>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</si>
  <si>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</si>
  <si>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</si>
  <si>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</si>
  <si>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</si>
  <si>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</si>
  <si>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</si>
  <si>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</si>
  <si>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</si>
  <si>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</si>
  <si>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</si>
  <si>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</si>
  <si>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</si>
  <si>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</si>
  <si>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</si>
  <si>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</si>
  <si>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</si>
  <si>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</si>
  <si>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</si>
  <si>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</si>
  <si>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</si>
  <si>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</si>
  <si>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</si>
  <si>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</si>
  <si>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</si>
  <si>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</si>
  <si>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</si>
  <si>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</si>
  <si>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</si>
  <si>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</si>
  <si>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</si>
  <si>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</si>
  <si>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</si>
  <si>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</si>
  <si>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</si>
  <si>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</si>
  <si>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</si>
  <si>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</si>
  <si>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</si>
  <si>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</si>
  <si>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</si>
  <si>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</si>
  <si>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</si>
  <si>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</si>
  <si>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</si>
  <si>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</si>
  <si>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</si>
  <si>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</si>
  <si>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</si>
  <si>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</si>
  <si>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</si>
  <si>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</si>
  <si>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</si>
  <si>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</si>
  <si>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</si>
  <si>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</si>
  <si>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</si>
  <si>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</si>
  <si>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</si>
  <si>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</si>
  <si>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</si>
  <si>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</si>
  <si>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</si>
  <si>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</si>
  <si>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</si>
  <si>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</si>
  <si>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</si>
  <si>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</si>
  <si>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</si>
  <si>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</si>
  <si>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</si>
  <si>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</si>
  <si>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</si>
  <si>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</si>
  <si>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</si>
  <si>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</si>
  <si>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</si>
  <si>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</si>
  <si>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</si>
  <si>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</si>
  <si>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</si>
  <si>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</si>
  <si>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</si>
  <si>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</si>
  <si>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</si>
  <si>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</si>
  <si>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</si>
  <si>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</si>
  <si>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</si>
  <si>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</si>
  <si>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</si>
  <si>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</si>
  <si>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</si>
  <si>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</si>
  <si>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</si>
  <si>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</si>
  <si>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</si>
  <si>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</si>
  <si>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</si>
  <si>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</si>
  <si>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</si>
  <si>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</si>
  <si>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</si>
  <si>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</si>
  <si>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</si>
  <si>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</si>
  <si>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</si>
  <si>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</si>
  <si>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</si>
  <si>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</si>
  <si>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</si>
  <si>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</si>
  <si>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</si>
  <si>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</si>
  <si>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</si>
  <si>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</si>
  <si>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</si>
  <si>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</si>
  <si>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</si>
  <si>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</si>
  <si>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</si>
  <si>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</si>
  <si>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</si>
  <si>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</si>
  <si>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</si>
  <si>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</si>
  <si>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</si>
  <si>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</si>
  <si>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</si>
  <si>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</si>
  <si>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</si>
  <si>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</si>
  <si>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</si>
  <si>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</si>
  <si>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</si>
  <si>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</si>
  <si>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</si>
  <si>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</si>
  <si>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</si>
  <si>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</si>
  <si>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</si>
  <si>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</si>
  <si>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</si>
  <si>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</si>
  <si>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</si>
  <si>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</si>
  <si>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</si>
  <si>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</si>
  <si>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</si>
  <si>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</si>
  <si>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</si>
  <si>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</si>
  <si>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</si>
  <si>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</si>
  <si>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</si>
  <si>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</si>
  <si>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</si>
  <si>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</si>
  <si>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</si>
  <si>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</si>
  <si>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</si>
  <si>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</si>
  <si>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</si>
  <si>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</si>
  <si>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</si>
  <si>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</si>
  <si>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</si>
  <si>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</si>
  <si>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</si>
  <si>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</si>
  <si>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</si>
  <si>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</si>
  <si>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</si>
  <si>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</si>
  <si>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</si>
  <si>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</si>
  <si>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</si>
  <si>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</si>
  <si>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</si>
  <si>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</si>
  <si>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</si>
  <si>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</si>
  <si>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</si>
  <si>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</si>
  <si>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</si>
  <si>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</si>
  <si>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</si>
  <si>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</si>
  <si>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</si>
  <si>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</si>
  <si>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</si>
  <si>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</si>
  <si>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</si>
  <si>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</si>
  <si>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</si>
  <si>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</si>
  <si>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</si>
  <si>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</si>
  <si>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</si>
  <si>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</si>
  <si>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</si>
  <si>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</si>
  <si>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</si>
  <si>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</si>
  <si>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</si>
  <si>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</si>
  <si>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</si>
  <si>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</si>
  <si>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</si>
  <si>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</si>
  <si>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</si>
  <si>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</si>
  <si>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</si>
  <si>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</si>
  <si>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</si>
  <si>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</si>
  <si>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</si>
  <si>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</si>
  <si>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</si>
  <si>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</si>
  <si>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</si>
  <si>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</si>
  <si>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</si>
  <si>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</si>
  <si>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</si>
  <si>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</si>
  <si>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</si>
  <si>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</si>
  <si>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</si>
  <si>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</si>
  <si>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</si>
  <si>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</si>
  <si>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</si>
  <si>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</si>
  <si>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</si>
  <si>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</si>
  <si>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</si>
  <si>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</si>
  <si>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</si>
  <si>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</si>
  <si>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</si>
  <si>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</si>
  <si>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</si>
  <si>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</si>
  <si>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</si>
  <si>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</si>
  <si>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</si>
  <si>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</si>
  <si>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</si>
  <si>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</si>
  <si>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</si>
  <si>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</si>
  <si>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</si>
  <si>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</si>
  <si>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</si>
  <si>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</si>
  <si>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</si>
  <si>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</si>
  <si>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</si>
  <si>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</si>
  <si>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</si>
  <si>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</si>
  <si>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</si>
  <si>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</si>
  <si>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</si>
  <si>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</si>
  <si>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</si>
  <si>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</si>
  <si>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</si>
  <si>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</si>
  <si>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</si>
  <si>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</si>
  <si>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</si>
  <si>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</si>
  <si>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</si>
  <si>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</si>
  <si>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</si>
  <si>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</si>
  <si>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</si>
  <si>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</si>
  <si>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</si>
  <si>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</si>
  <si>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</si>
  <si>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</si>
  <si>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</si>
  <si>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</si>
  <si>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</si>
  <si>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</si>
  <si>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</si>
  <si>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</si>
  <si>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</si>
  <si>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</si>
  <si>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</si>
  <si>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</si>
  <si>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</si>
  <si>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</si>
  <si>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</si>
  <si>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</si>
  <si>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</si>
  <si>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</si>
  <si>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</si>
  <si>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</si>
  <si>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</si>
  <si>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</si>
  <si>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</si>
  <si>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</si>
  <si>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</si>
  <si>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</si>
  <si>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</si>
  <si>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</si>
  <si>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</si>
  <si>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</si>
  <si>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</si>
  <si>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</si>
  <si>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</si>
  <si>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</si>
  <si>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</si>
  <si>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</si>
  <si>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</si>
  <si>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</si>
  <si>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</si>
  <si>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</si>
  <si>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</si>
  <si>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</si>
  <si>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</si>
  <si>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</si>
  <si>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</si>
  <si>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</si>
  <si>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</si>
  <si>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</si>
  <si>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</si>
  <si>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</si>
  <si>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</si>
  <si>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</si>
  <si>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</si>
  <si>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</si>
  <si>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</si>
  <si>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</si>
  <si>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</si>
  <si>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</si>
  <si>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</si>
  <si>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</si>
  <si>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</si>
  <si>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</si>
  <si>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</si>
  <si>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</si>
  <si>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</si>
  <si>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</si>
  <si>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</si>
  <si>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</si>
  <si>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</si>
  <si>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</si>
  <si>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</si>
  <si>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</si>
  <si>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</si>
  <si>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</si>
  <si>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</si>
  <si>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</si>
  <si>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</si>
  <si>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</si>
  <si>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</si>
  <si>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</si>
  <si>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</si>
  <si>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</si>
  <si>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</si>
  <si>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</si>
  <si>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</si>
  <si>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</si>
  <si>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</si>
  <si>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</si>
  <si>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</si>
  <si>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</si>
  <si>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</si>
  <si>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</si>
  <si>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</si>
  <si>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</si>
  <si>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</si>
  <si>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</si>
  <si>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</si>
  <si>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</si>
  <si>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</si>
  <si>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</si>
  <si>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</si>
  <si>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</si>
  <si>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</si>
  <si>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</si>
  <si>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</si>
  <si>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</si>
  <si>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</si>
  <si>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</si>
  <si>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</si>
  <si>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</si>
  <si>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</si>
  <si>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</si>
  <si>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</si>
  <si>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</si>
  <si>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</si>
  <si>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</si>
  <si>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</si>
  <si>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</si>
  <si>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</si>
  <si>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</si>
  <si>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</si>
  <si>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</si>
  <si>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</si>
  <si>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</si>
  <si>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</si>
  <si>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</si>
  <si>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</si>
  <si>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</si>
  <si>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</si>
  <si>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</si>
  <si>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</si>
  <si>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</si>
  <si>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</si>
  <si>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</si>
  <si>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</si>
  <si>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</si>
  <si>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</si>
  <si>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</si>
  <si>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</si>
  <si>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</si>
  <si>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</si>
  <si>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</si>
  <si>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</si>
  <si>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</si>
  <si>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</si>
  <si>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</si>
  <si>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</si>
  <si>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</si>
  <si>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</si>
  <si>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</si>
  <si>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</si>
  <si>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</si>
  <si>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</si>
  <si>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</si>
  <si>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</si>
  <si>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</si>
  <si>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</si>
  <si>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</si>
  <si>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</si>
  <si>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</si>
  <si>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</si>
  <si>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</si>
  <si>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</si>
  <si>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</si>
  <si>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</si>
  <si>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</si>
  <si>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</si>
  <si>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</si>
  <si>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</si>
  <si>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</si>
  <si>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</si>
  <si>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</si>
  <si>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</si>
  <si>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</si>
  <si>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</si>
  <si>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</si>
  <si>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</si>
  <si>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</si>
  <si>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</si>
  <si>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</si>
  <si>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</si>
  <si>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</si>
  <si>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</si>
  <si>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</si>
  <si>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</si>
  <si>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</si>
  <si>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</si>
  <si>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</si>
  <si>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</si>
  <si>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</si>
  <si>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</si>
  <si>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</si>
  <si>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</si>
  <si>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</si>
  <si>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</si>
  <si>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</si>
  <si>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</si>
  <si>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</si>
  <si>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</si>
  <si>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</si>
  <si>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</si>
  <si>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</si>
  <si>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</si>
  <si>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</si>
  <si>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</si>
  <si>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</si>
  <si>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</si>
  <si>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</si>
  <si>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</si>
  <si>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</si>
  <si>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</si>
  <si>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</si>
  <si>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</si>
  <si>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</si>
  <si>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</si>
  <si>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</si>
  <si>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</si>
  <si>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</si>
  <si>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</si>
  <si>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</si>
  <si>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</si>
  <si>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</si>
  <si>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</si>
  <si>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</si>
  <si>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</si>
  <si>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</si>
  <si>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</si>
  <si>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</si>
  <si>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</si>
  <si>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</si>
  <si>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</si>
  <si>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</si>
  <si>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</si>
  <si>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</si>
  <si>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</si>
  <si>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</si>
  <si>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</si>
  <si>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</si>
  <si>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</si>
  <si>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</si>
  <si>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</si>
  <si>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</si>
  <si>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</si>
  <si>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</si>
  <si>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</si>
  <si>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</si>
  <si>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</si>
  <si>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</si>
  <si>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</si>
  <si>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</si>
  <si>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</si>
  <si>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</si>
  <si>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</si>
  <si>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</si>
  <si>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</si>
  <si>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</si>
  <si>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</si>
  <si>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</si>
  <si>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</si>
  <si>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</si>
  <si>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</si>
  <si>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</si>
  <si>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</si>
  <si>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</si>
  <si>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</si>
  <si>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</si>
  <si>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</si>
  <si>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</si>
  <si>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</si>
  <si>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</si>
  <si>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</si>
  <si>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</si>
  <si>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</si>
  <si>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</si>
  <si>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</si>
  <si>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</si>
  <si>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</si>
  <si>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</si>
  <si>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</si>
  <si>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</si>
  <si>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</si>
  <si>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</si>
  <si>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</si>
  <si>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</si>
  <si>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</si>
  <si>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</si>
  <si>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</si>
  <si>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</si>
  <si>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</si>
  <si>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</si>
  <si>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</si>
  <si>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</si>
  <si>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</si>
  <si>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</si>
  <si>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</si>
  <si>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</si>
  <si>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</si>
  <si>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</si>
  <si>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</si>
  <si>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</si>
  <si>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</si>
  <si>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</si>
  <si>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</si>
  <si>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</si>
  <si>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</si>
  <si>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</si>
  <si>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</si>
  <si>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</si>
  <si>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</si>
  <si>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</si>
  <si>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</si>
  <si>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</si>
  <si>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</si>
  <si>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</si>
  <si>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</si>
  <si>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</si>
  <si>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</si>
  <si>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</si>
  <si>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</si>
  <si>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</si>
  <si>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</si>
  <si>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</si>
  <si>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</si>
  <si>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</si>
  <si>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</si>
  <si>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</si>
  <si>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</si>
  <si>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</si>
  <si>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</si>
  <si>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</si>
  <si>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</si>
  <si>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</si>
  <si>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</si>
  <si>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</si>
  <si>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</si>
  <si>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</si>
  <si>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</si>
  <si>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</si>
  <si>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</si>
  <si>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</si>
  <si>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</si>
  <si>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</si>
  <si>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</si>
  <si>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</si>
  <si>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</si>
  <si>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</si>
  <si>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</si>
  <si>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</si>
  <si>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</si>
  <si>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</si>
  <si>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</si>
  <si>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</si>
  <si>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</si>
  <si>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</si>
  <si>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</si>
  <si>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</si>
  <si>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</si>
  <si>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</si>
  <si>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</si>
  <si>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</si>
  <si>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</si>
  <si>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</si>
  <si>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</si>
  <si>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</si>
  <si>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</si>
  <si>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</si>
  <si>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</si>
  <si>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</si>
  <si>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</si>
  <si>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</si>
  <si>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</si>
  <si>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</si>
  <si>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</si>
  <si>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</si>
  <si>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</si>
  <si>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</si>
  <si>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</si>
  <si>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</si>
  <si>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</si>
  <si>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</si>
  <si>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</si>
  <si>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</si>
  <si>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</si>
  <si>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</si>
  <si>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</si>
  <si>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</si>
  <si>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</si>
  <si>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</si>
  <si>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</si>
  <si>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</si>
  <si>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</si>
  <si>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</si>
  <si>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</si>
  <si>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</si>
  <si>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</si>
  <si>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</si>
  <si>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</si>
  <si>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</si>
  <si>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</si>
  <si>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</si>
  <si>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</si>
  <si>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</si>
  <si>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</si>
  <si>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</si>
  <si>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</si>
  <si>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</si>
  <si>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</si>
  <si>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</si>
  <si>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</si>
  <si>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</si>
  <si>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</si>
  <si>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</si>
  <si>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</si>
  <si>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</si>
  <si>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</si>
  <si>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</si>
  <si>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</si>
  <si>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</si>
  <si>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</si>
  <si>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</si>
  <si>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</si>
  <si>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</si>
  <si>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</si>
  <si>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</si>
  <si>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</si>
  <si>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</si>
  <si>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</si>
  <si>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</si>
  <si>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</si>
  <si>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</si>
  <si>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</si>
  <si>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</si>
  <si>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</si>
  <si>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</si>
  <si>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</si>
  <si>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</si>
  <si>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</si>
  <si>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</si>
  <si>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</si>
  <si>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</si>
  <si>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</si>
  <si>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</si>
  <si>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</si>
  <si>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</si>
  <si>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</si>
  <si>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</si>
  <si>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</si>
  <si>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</si>
  <si>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</si>
  <si>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</si>
  <si>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</si>
  <si>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</si>
  <si>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</si>
  <si>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</si>
  <si>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</si>
  <si>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</si>
  <si>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</si>
  <si>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</si>
  <si>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</si>
  <si>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</si>
  <si>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</si>
  <si>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</si>
  <si>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</si>
  <si>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</si>
  <si>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</si>
  <si>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</si>
  <si>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</si>
  <si>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</si>
  <si>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</si>
  <si>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</si>
  <si>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</si>
  <si>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</si>
  <si>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</si>
  <si>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</si>
  <si>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</si>
  <si>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</si>
  <si>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</si>
  <si>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</si>
  <si>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</si>
  <si>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</si>
  <si>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</si>
  <si>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</si>
  <si>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</si>
  <si>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</si>
  <si>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</si>
  <si>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</si>
  <si>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</si>
  <si>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</si>
  <si>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</si>
  <si>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</si>
  <si>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</si>
  <si>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</si>
  <si>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</si>
  <si>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</si>
  <si>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</si>
  <si>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</si>
  <si>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</si>
  <si>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</si>
  <si>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</si>
  <si>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</si>
  <si>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</si>
  <si>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</si>
  <si>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</si>
  <si>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</si>
  <si>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</si>
  <si>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</si>
  <si>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</si>
  <si>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</si>
  <si>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</si>
  <si>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</si>
  <si>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</si>
  <si>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</si>
  <si>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</si>
  <si>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</si>
  <si>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</si>
  <si>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</si>
  <si>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</si>
  <si>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</si>
  <si>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</si>
  <si>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</si>
  <si>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</si>
  <si>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</si>
  <si>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</si>
  <si>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</si>
  <si>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</si>
  <si>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</si>
  <si>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</si>
  <si>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</si>
  <si>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</si>
  <si>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</si>
  <si>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</si>
  <si>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</si>
  <si>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</si>
  <si>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</si>
  <si>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</si>
  <si>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</si>
  <si>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</si>
  <si>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</si>
  <si>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</si>
  <si>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</si>
  <si>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</si>
  <si>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</si>
  <si>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</si>
  <si>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</si>
  <si>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</si>
  <si>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</si>
  <si>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</si>
  <si>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</si>
  <si>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</si>
  <si>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</si>
  <si>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</si>
  <si>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</si>
  <si>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</si>
  <si>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</si>
  <si>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</si>
  <si>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</si>
  <si>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</si>
  <si>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</si>
  <si>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</si>
  <si>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</si>
  <si>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</si>
  <si>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</si>
  <si>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</si>
  <si>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</si>
  <si>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</si>
  <si>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</si>
  <si>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</si>
  <si>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</si>
  <si>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</si>
  <si>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</si>
  <si>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</si>
  <si>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</si>
  <si>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</si>
  <si>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</si>
  <si>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</si>
  <si>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</si>
  <si>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</si>
  <si>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</si>
  <si>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</si>
  <si>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</si>
  <si>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</si>
  <si>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</si>
  <si>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</si>
  <si>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</si>
  <si>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</si>
  <si>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</si>
  <si>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</si>
  <si>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</si>
  <si>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</si>
  <si>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</si>
  <si>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</si>
  <si>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</si>
  <si>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</si>
  <si>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</si>
  <si>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</si>
  <si>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</si>
  <si>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</si>
  <si>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</si>
  <si>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</si>
  <si>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</si>
  <si>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</si>
  <si>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</si>
  <si>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</si>
  <si>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</si>
  <si>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</si>
  <si>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</si>
  <si>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</si>
  <si>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</si>
  <si>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</si>
  <si>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</si>
  <si>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</si>
  <si>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</si>
  <si>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</si>
  <si>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</si>
  <si>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</si>
  <si>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</si>
  <si>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</si>
  <si>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</si>
  <si>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</si>
  <si>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</si>
  <si>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</si>
  <si>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</si>
  <si>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</si>
  <si>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</si>
  <si>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</si>
  <si>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</si>
  <si>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</si>
  <si>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</si>
  <si>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</si>
  <si>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</si>
  <si>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</si>
  <si>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</si>
  <si>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</si>
  <si>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</si>
  <si>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</si>
  <si>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</si>
  <si>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</si>
  <si>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</si>
  <si>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</si>
  <si>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</si>
  <si>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</si>
  <si>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</si>
  <si>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</si>
  <si>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</si>
  <si>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</si>
  <si>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</si>
  <si>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</si>
  <si>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</si>
  <si>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</si>
  <si>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</si>
  <si>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</si>
  <si>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</si>
  <si>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</si>
  <si>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</si>
  <si>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</si>
  <si>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</si>
  <si>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</si>
  <si>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</si>
  <si>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</si>
  <si>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</si>
  <si>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</si>
  <si>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</si>
  <si>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</si>
  <si>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</si>
  <si>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</si>
  <si>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</si>
  <si>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</si>
  <si>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</si>
  <si>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</si>
  <si>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</si>
  <si>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</si>
  <si>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</si>
  <si>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</si>
  <si>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</si>
  <si>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</si>
  <si>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</si>
  <si>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</si>
  <si>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</si>
  <si>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</si>
  <si>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</si>
  <si>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</si>
  <si>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</si>
  <si>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</si>
  <si>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</si>
  <si>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</si>
  <si>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</si>
  <si>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</si>
  <si>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</si>
  <si>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</si>
  <si>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</si>
  <si>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</si>
  <si>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</si>
  <si>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</si>
  <si>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</si>
  <si>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</si>
  <si>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</si>
  <si>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</si>
  <si>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</si>
  <si>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</si>
  <si>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</si>
  <si>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</si>
  <si>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</si>
  <si>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</si>
  <si>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</si>
  <si>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</si>
  <si>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</si>
  <si>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</si>
  <si>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</si>
  <si>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</si>
  <si>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</si>
  <si>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</si>
  <si>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</si>
  <si>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</si>
  <si>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</si>
  <si>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</si>
  <si>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</si>
  <si>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</si>
  <si>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</si>
  <si>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</si>
  <si>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</si>
  <si>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</si>
  <si>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</si>
  <si>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</si>
  <si>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</si>
  <si>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</si>
  <si>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</si>
  <si>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</si>
  <si>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</si>
  <si>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</si>
  <si>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</si>
  <si>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</si>
  <si>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</si>
  <si>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</si>
  <si>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</si>
  <si>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</si>
  <si>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</si>
  <si>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</si>
  <si>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</si>
  <si>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</si>
  <si>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</si>
  <si>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</si>
  <si>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</si>
  <si>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</si>
  <si>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</si>
  <si>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</si>
  <si>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</si>
  <si>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</si>
  <si>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</si>
  <si>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</si>
  <si>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</si>
  <si>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</si>
  <si>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</si>
  <si>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</si>
  <si>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</si>
  <si>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</si>
  <si>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</si>
  <si>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</si>
  <si>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</si>
  <si>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</si>
  <si>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</si>
  <si>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</si>
  <si>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</si>
  <si>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</si>
  <si>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</si>
  <si>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</si>
  <si>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</si>
  <si>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</si>
  <si>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</si>
  <si>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</si>
  <si>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</si>
  <si>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</si>
  <si>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</si>
  <si>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</si>
  <si>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</si>
  <si>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</si>
  <si>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</si>
  <si>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</si>
  <si>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</si>
  <si>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</si>
  <si>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</si>
  <si>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</si>
  <si>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</si>
  <si>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</si>
  <si>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</si>
  <si>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</si>
  <si>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</si>
  <si>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</si>
  <si>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</si>
  <si>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</si>
  <si>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</si>
  <si>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</si>
  <si>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</si>
  <si>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</si>
  <si>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</si>
  <si>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</si>
  <si>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</si>
  <si>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</si>
  <si>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</si>
  <si>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</si>
  <si>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</si>
  <si>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</si>
  <si>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</si>
  <si>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</si>
  <si>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</si>
  <si>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</si>
  <si>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</si>
  <si>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</si>
  <si>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</si>
  <si>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</si>
  <si>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</si>
  <si>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</si>
  <si>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</si>
  <si>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</si>
  <si>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</si>
  <si>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</si>
  <si>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</si>
  <si>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</si>
  <si>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</si>
  <si>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</si>
  <si>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</si>
  <si>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</si>
  <si>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</si>
  <si>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</si>
  <si>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</si>
  <si>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</si>
  <si>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</si>
  <si>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</si>
  <si>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</si>
  <si>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</si>
  <si>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</si>
  <si>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</si>
  <si>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</si>
  <si>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</si>
  <si>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</si>
  <si>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</si>
  <si>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</si>
  <si>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</si>
  <si>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</si>
  <si>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</si>
  <si>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</si>
  <si>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</si>
  <si>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</si>
  <si>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</si>
  <si>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</si>
  <si>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</si>
  <si>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</si>
  <si>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</si>
  <si>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</si>
  <si>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</si>
  <si>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</si>
  <si>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</si>
  <si>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</si>
  <si>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</si>
  <si>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</si>
  <si>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</si>
  <si>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</si>
  <si>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</si>
  <si>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</si>
  <si>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</si>
  <si>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</si>
  <si>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</si>
  <si>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</si>
  <si>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</si>
  <si>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</si>
  <si>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</si>
  <si>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</si>
  <si>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</si>
  <si>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</si>
  <si>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</si>
  <si>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</si>
  <si>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</si>
  <si>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</si>
  <si>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</si>
  <si>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</si>
  <si>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</si>
  <si>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</si>
  <si>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</si>
  <si>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</si>
  <si>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</si>
  <si>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</si>
  <si>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</si>
  <si>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</si>
  <si>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</si>
  <si>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</si>
  <si>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</si>
  <si>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</si>
  <si>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</si>
  <si>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</si>
  <si>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</si>
  <si>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</si>
  <si>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</si>
  <si>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</si>
  <si>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</si>
  <si>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</si>
  <si>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</si>
  <si>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</si>
  <si>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</si>
  <si>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</si>
  <si>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</si>
  <si>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</si>
  <si>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</si>
  <si>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</si>
  <si>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</si>
  <si>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</si>
  <si>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</si>
  <si>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</si>
  <si>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</si>
  <si>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</si>
  <si>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</si>
  <si>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</si>
  <si>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</si>
  <si>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</si>
  <si>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</si>
  <si>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</si>
  <si>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</si>
  <si>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</si>
  <si>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</si>
  <si>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</si>
  <si>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</si>
  <si>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</si>
  <si>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</si>
  <si>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</si>
  <si>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</si>
  <si>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</si>
  <si>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</si>
  <si>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</si>
  <si>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</si>
  <si>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</si>
  <si>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</si>
  <si>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</si>
  <si>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</si>
  <si>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</si>
  <si>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</si>
  <si>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</si>
  <si>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</si>
  <si>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</si>
  <si>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</si>
  <si>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</si>
  <si>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</si>
  <si>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</si>
  <si>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</si>
  <si>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</si>
  <si>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</si>
  <si>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</si>
  <si>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</si>
  <si>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</si>
  <si>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</si>
  <si>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</si>
  <si>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</si>
  <si>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</si>
  <si>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</si>
  <si>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</si>
  <si>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</si>
  <si>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</si>
  <si>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</si>
  <si>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</si>
  <si>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</si>
  <si>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</si>
  <si>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</si>
  <si>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</si>
  <si>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</si>
  <si>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</si>
  <si>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</si>
  <si>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</si>
  <si>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</si>
  <si>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</si>
  <si>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</si>
  <si>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</si>
  <si>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</si>
  <si>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</si>
  <si>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</si>
  <si>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</si>
  <si>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</si>
  <si>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</si>
  <si>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</si>
  <si>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</si>
  <si>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</si>
  <si>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</si>
  <si>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</si>
  <si>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</si>
  <si>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</si>
  <si>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</si>
  <si>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</si>
  <si>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</si>
  <si>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</si>
  <si>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</si>
  <si>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</si>
  <si>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</si>
  <si>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</si>
  <si>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</si>
  <si>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</si>
  <si>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</si>
  <si>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</si>
  <si>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</si>
  <si>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</si>
  <si>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</si>
  <si>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</si>
  <si>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</si>
  <si>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</si>
  <si>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</si>
  <si>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</si>
  <si>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</si>
  <si>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</si>
  <si>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</si>
  <si>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</si>
  <si>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</si>
  <si>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</si>
  <si>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</si>
  <si>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</si>
  <si>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</si>
  <si>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</si>
  <si>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</si>
  <si>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</si>
  <si>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</si>
  <si>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</si>
  <si>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</si>
  <si>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</si>
  <si>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</si>
  <si>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</si>
  <si>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</si>
  <si>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</si>
  <si>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</si>
  <si>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</si>
  <si>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</si>
  <si>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</si>
  <si>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</si>
  <si>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</si>
  <si>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</si>
  <si>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</si>
  <si>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</si>
  <si>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</si>
  <si>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</si>
  <si>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</si>
  <si>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</si>
  <si>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</si>
  <si>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</si>
  <si>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</si>
  <si>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</si>
  <si>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</si>
  <si>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</si>
  <si>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</si>
  <si>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</si>
  <si>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</si>
  <si>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</si>
  <si>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</si>
  <si>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</si>
  <si>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</si>
  <si>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</si>
  <si>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</si>
  <si>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</si>
  <si>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</si>
  <si>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</si>
  <si>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</si>
  <si>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</si>
  <si>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</si>
  <si>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</si>
  <si>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</si>
  <si>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</si>
  <si>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</si>
  <si>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</si>
  <si>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</si>
  <si>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</si>
  <si>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</si>
  <si>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</si>
  <si>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</si>
  <si>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</si>
  <si>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</si>
  <si>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</si>
  <si>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</si>
  <si>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</si>
  <si>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</si>
  <si>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</si>
  <si>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</si>
  <si>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</si>
  <si>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</si>
  <si>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</si>
  <si>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</si>
  <si>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</si>
  <si>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</si>
  <si>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</si>
  <si>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</si>
  <si>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</si>
  <si>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</si>
  <si>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</si>
  <si>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</si>
  <si>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</si>
  <si>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</si>
  <si>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</si>
  <si>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</si>
  <si>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</si>
  <si>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</si>
  <si>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</si>
  <si>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</si>
  <si>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</si>
  <si>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</si>
  <si>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</si>
  <si>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</si>
  <si>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</si>
  <si>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</si>
  <si>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</si>
  <si>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</si>
  <si>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</si>
  <si>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</si>
  <si>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</si>
  <si>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</si>
  <si>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</si>
  <si>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</si>
  <si>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</si>
  <si>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</si>
  <si>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</si>
  <si>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</si>
  <si>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</si>
  <si>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</si>
  <si>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</si>
  <si>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</si>
  <si>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</si>
  <si>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</si>
  <si>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</si>
  <si>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</si>
  <si>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</si>
  <si>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</si>
  <si>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</si>
  <si>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</si>
  <si>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</si>
  <si>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</si>
  <si>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</si>
  <si>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</si>
  <si>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</si>
  <si>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</si>
  <si>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</si>
  <si>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</si>
  <si>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</si>
  <si>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</si>
  <si>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</si>
  <si>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</si>
  <si>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</si>
  <si>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</si>
  <si>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</si>
  <si>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</si>
  <si>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</si>
  <si>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</si>
  <si>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</si>
  <si>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</si>
  <si>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</si>
  <si>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</si>
  <si>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</si>
  <si>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</si>
  <si>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</si>
  <si>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</si>
  <si>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</si>
  <si>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</si>
  <si>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</si>
  <si>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</si>
  <si>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</si>
  <si>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</si>
  <si>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</si>
  <si>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</si>
  <si>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</si>
  <si>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</si>
  <si>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</si>
  <si>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</si>
  <si>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</si>
  <si>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</si>
  <si>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</si>
  <si>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</si>
  <si>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</si>
  <si>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</si>
  <si>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</si>
  <si>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</si>
  <si>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</si>
  <si>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</si>
  <si>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</si>
  <si>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</si>
  <si>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</si>
  <si>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</si>
  <si>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</si>
  <si>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</si>
  <si>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</si>
  <si>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</si>
  <si>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</si>
  <si>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</si>
  <si>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</si>
  <si>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</si>
  <si>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</si>
  <si>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</si>
  <si>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</si>
  <si>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</si>
  <si>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</si>
  <si>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</si>
  <si>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</si>
  <si>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</si>
  <si>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</si>
  <si>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</si>
  <si>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</si>
  <si>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</si>
  <si>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</si>
  <si>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</si>
  <si>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</si>
  <si>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</si>
  <si>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</si>
  <si>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</si>
  <si>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</si>
  <si>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</si>
  <si>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</si>
  <si>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</si>
  <si>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</si>
  <si>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</si>
  <si>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</si>
  <si>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</si>
  <si>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</si>
  <si>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</si>
  <si>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</si>
  <si>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</si>
  <si>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</si>
  <si>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</si>
  <si>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</si>
  <si>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</si>
  <si>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</si>
  <si>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</si>
  <si>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</si>
  <si>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</si>
  <si>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</si>
  <si>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</si>
  <si>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</si>
  <si>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</si>
  <si>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</si>
  <si>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</si>
  <si>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</si>
  <si>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</si>
  <si>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</si>
  <si>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</si>
  <si>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</si>
  <si>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</si>
  <si>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</si>
  <si>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</si>
  <si>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</si>
  <si>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</si>
  <si>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</si>
  <si>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</si>
  <si>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</si>
  <si>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</si>
  <si>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</si>
  <si>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</si>
  <si>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</si>
  <si>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</si>
  <si>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</si>
  <si>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</si>
  <si>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</si>
  <si>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</si>
  <si>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</si>
  <si>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</si>
  <si>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</si>
  <si>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</si>
  <si>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</si>
  <si>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</si>
  <si>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</si>
  <si>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</si>
  <si>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</si>
  <si>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</si>
  <si>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</si>
  <si>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</si>
  <si>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</si>
  <si>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</si>
  <si>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</si>
  <si>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</si>
  <si>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</si>
  <si>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</si>
  <si>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</si>
  <si>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</si>
  <si>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</si>
  <si>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</si>
  <si>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</si>
  <si>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</si>
  <si>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</si>
  <si>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</si>
  <si>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</si>
  <si>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</si>
  <si>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</si>
  <si>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</si>
  <si>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</si>
  <si>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</si>
  <si>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</si>
  <si>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</si>
  <si>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</si>
  <si>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</si>
  <si>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</si>
  <si>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</si>
  <si>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</si>
  <si>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</si>
  <si>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</si>
  <si>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</si>
  <si>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</si>
  <si>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</si>
  <si>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</si>
  <si>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</si>
  <si>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</si>
  <si>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</si>
  <si>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</si>
  <si>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</si>
  <si>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</si>
  <si>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</si>
  <si>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</si>
  <si>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</si>
  <si>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</si>
  <si>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</si>
  <si>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</si>
  <si>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</si>
  <si>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</si>
  <si>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</si>
  <si>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</si>
  <si>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</si>
  <si>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</si>
  <si>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</si>
  <si>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</si>
  <si>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</si>
  <si>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</si>
  <si>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</si>
  <si>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</si>
  <si>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</si>
  <si>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</si>
  <si>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</si>
  <si>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</si>
  <si>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</si>
  <si>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</si>
  <si>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</si>
  <si>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</si>
  <si>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</si>
  <si>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</si>
  <si>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</si>
  <si>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</si>
  <si>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</si>
  <si>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</si>
  <si>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</si>
  <si>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</si>
  <si>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</si>
  <si>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</si>
  <si>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</si>
  <si>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</si>
  <si>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</si>
  <si>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</si>
  <si>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</si>
  <si>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</si>
  <si>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</si>
  <si>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</si>
  <si>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</si>
  <si>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</si>
  <si>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</si>
  <si>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</si>
  <si>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</si>
  <si>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</si>
  <si>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</si>
  <si>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</si>
  <si>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</si>
  <si>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</si>
  <si>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</si>
  <si>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</si>
  <si>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</si>
  <si>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</si>
  <si>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</si>
  <si>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</si>
  <si>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</si>
  <si>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</si>
  <si>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</si>
  <si>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</si>
  <si>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</si>
  <si>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</si>
  <si>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</si>
  <si>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</si>
  <si>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</si>
  <si>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</si>
  <si>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</si>
  <si>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</si>
  <si>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</si>
  <si>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</si>
  <si>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</si>
  <si>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</si>
  <si>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</si>
  <si>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</si>
  <si>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</si>
  <si>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</si>
  <si>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</si>
  <si>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</si>
  <si>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</si>
  <si>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</si>
  <si>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</si>
  <si>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</si>
  <si>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</si>
  <si>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</si>
  <si>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</si>
  <si>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</si>
  <si>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</si>
  <si>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</si>
  <si>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</si>
  <si>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</si>
  <si>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</si>
  <si>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</si>
  <si>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</si>
  <si>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</si>
  <si>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</si>
  <si>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</si>
  <si>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</si>
  <si>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</si>
  <si>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</si>
  <si>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</si>
  <si>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</si>
  <si>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</si>
  <si>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</si>
  <si>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</si>
  <si>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</si>
  <si>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</si>
  <si>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</si>
  <si>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</si>
  <si>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</si>
  <si>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</si>
  <si>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</si>
  <si>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</si>
  <si>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</si>
  <si>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</si>
  <si>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</si>
  <si>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</si>
  <si>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</si>
  <si>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</si>
  <si>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</si>
  <si>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</si>
  <si>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</si>
  <si>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</si>
  <si>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</si>
  <si>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</si>
  <si>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</si>
  <si>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</si>
  <si>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</si>
  <si>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</si>
  <si>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</si>
  <si>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</si>
  <si>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</si>
  <si>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</si>
  <si>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</si>
  <si>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</si>
  <si>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</si>
  <si>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</si>
  <si>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</si>
  <si>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</si>
  <si>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</si>
  <si>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</si>
  <si>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</si>
  <si>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</si>
  <si>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</si>
  <si>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</si>
  <si>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</si>
  <si>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</si>
  <si>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</si>
  <si>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</si>
  <si>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</si>
  <si>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</si>
  <si>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</si>
  <si>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</si>
  <si>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</si>
  <si>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</si>
  <si>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</si>
  <si>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</si>
  <si>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</si>
  <si>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</si>
  <si>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</si>
  <si>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</si>
  <si>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</si>
  <si>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</si>
  <si>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</si>
  <si>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</si>
  <si>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</si>
  <si>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</si>
  <si>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</si>
  <si>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</si>
  <si>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</si>
  <si>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</si>
  <si>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</si>
  <si>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</si>
  <si>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</si>
  <si>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</si>
  <si>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</si>
  <si>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</si>
  <si>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</si>
  <si>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</si>
  <si>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</si>
  <si>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</si>
  <si>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</si>
  <si>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</si>
  <si>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</si>
  <si>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</si>
  <si>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</si>
  <si>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</si>
  <si>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</si>
  <si>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</si>
  <si>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</si>
  <si>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</si>
  <si>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</si>
  <si>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</si>
  <si>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</si>
  <si>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</si>
  <si>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</si>
  <si>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</si>
  <si>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</si>
  <si>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</si>
  <si>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</si>
  <si>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</si>
  <si>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</si>
  <si>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</si>
  <si>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</si>
  <si>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</si>
  <si>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</si>
  <si>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</si>
  <si>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</si>
  <si>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</si>
  <si>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</si>
  <si>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</si>
  <si>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</si>
  <si>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</si>
  <si>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</si>
  <si>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</si>
  <si>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</si>
  <si>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</si>
  <si>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</si>
  <si>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</si>
  <si>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</si>
  <si>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</si>
  <si>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</si>
  <si>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</si>
  <si>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</si>
  <si>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</si>
  <si>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</si>
  <si>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</si>
  <si>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</si>
  <si>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</si>
  <si>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</si>
  <si>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</si>
  <si>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</si>
  <si>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</si>
  <si>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</si>
  <si>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</si>
  <si>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</si>
  <si>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</si>
  <si>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</si>
  <si>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</si>
  <si>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</si>
  <si>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</si>
  <si>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</si>
  <si>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</si>
  <si>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</si>
  <si>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</si>
  <si>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</si>
  <si>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</si>
  <si>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</si>
  <si>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</si>
  <si>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</si>
  <si>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</si>
  <si>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</si>
  <si>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</si>
  <si>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</si>
  <si>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</si>
  <si>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</si>
  <si>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</si>
  <si>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</si>
  <si>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</si>
  <si>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</si>
  <si>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</si>
  <si>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</si>
  <si>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</si>
  <si>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</si>
  <si>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</si>
  <si>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</si>
  <si>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</si>
  <si>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</si>
  <si>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</si>
  <si>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</si>
  <si>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</si>
  <si>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</si>
  <si>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</si>
  <si>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</si>
  <si>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</si>
  <si>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</si>
  <si>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</si>
  <si>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</si>
  <si>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</si>
  <si>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</si>
  <si>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</si>
  <si>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</si>
  <si>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</si>
  <si>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</si>
  <si>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</si>
  <si>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</si>
  <si>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</si>
  <si>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</si>
  <si>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</si>
  <si>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</si>
  <si>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</si>
  <si>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</si>
  <si>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</si>
  <si>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</si>
  <si>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</si>
  <si>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</si>
  <si>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</si>
  <si>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</si>
  <si>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</si>
  <si>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</si>
  <si>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</si>
  <si>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</si>
  <si>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</si>
  <si>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</si>
  <si>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</si>
  <si>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</si>
  <si>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</si>
  <si>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</si>
  <si>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</si>
  <si>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</si>
  <si>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</si>
  <si>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</si>
  <si>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</si>
  <si>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</si>
  <si>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</si>
  <si>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</si>
  <si>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</si>
  <si>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</si>
  <si>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</si>
  <si>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</si>
  <si>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</si>
  <si>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</si>
  <si>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</si>
  <si>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</si>
  <si>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</si>
  <si>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</si>
  <si>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</si>
  <si>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</si>
  <si>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</si>
  <si>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</si>
  <si>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</si>
  <si>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</si>
  <si>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</si>
  <si>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</si>
  <si>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</si>
  <si>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</si>
  <si>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</si>
  <si>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</si>
  <si>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</si>
  <si>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</si>
  <si>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</si>
  <si>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</si>
  <si>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</si>
  <si>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</si>
  <si>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</si>
  <si>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</si>
  <si>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</si>
  <si>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</si>
  <si>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</si>
  <si>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</si>
  <si>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</si>
  <si>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</si>
  <si>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</si>
  <si>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</si>
  <si>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</si>
  <si>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</si>
  <si>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</si>
  <si>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</si>
  <si>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</si>
  <si>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</si>
  <si>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</si>
  <si>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</si>
  <si>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</si>
  <si>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</si>
  <si>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</si>
  <si>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</si>
  <si>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</si>
  <si>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</si>
  <si>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</si>
  <si>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</si>
  <si>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</si>
  <si>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</si>
  <si>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</si>
  <si>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</si>
  <si>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</si>
  <si>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</si>
  <si>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</si>
  <si>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</si>
  <si>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</si>
  <si>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</si>
  <si>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</si>
  <si>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</si>
  <si>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</si>
  <si>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</si>
  <si>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</si>
  <si>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</si>
  <si>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</si>
  <si>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</si>
  <si>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</si>
  <si>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</si>
  <si>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</si>
  <si>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</si>
  <si>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</si>
  <si>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</si>
  <si>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</si>
  <si>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</si>
  <si>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</si>
  <si>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</si>
  <si>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</si>
  <si>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</si>
  <si>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</si>
  <si>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</si>
  <si>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</si>
  <si>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</si>
  <si>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</si>
  <si>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</si>
  <si>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</si>
  <si>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</si>
  <si>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</si>
  <si>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</si>
  <si>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</si>
  <si>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</si>
  <si>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</si>
  <si>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</si>
  <si>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</si>
  <si>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</si>
  <si>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</si>
  <si>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</si>
  <si>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</si>
  <si>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</si>
  <si>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</si>
  <si>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</si>
  <si>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</si>
  <si>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</si>
  <si>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</si>
  <si>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</si>
  <si>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</si>
  <si>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</si>
  <si>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</si>
  <si>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</si>
  <si>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</si>
  <si>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</si>
  <si>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</si>
  <si>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</si>
  <si>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</si>
  <si>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</si>
  <si>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</si>
  <si>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</si>
  <si>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</si>
  <si>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</si>
  <si>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</si>
  <si>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</si>
  <si>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</si>
  <si>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</si>
  <si>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</si>
  <si>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</si>
  <si>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</si>
  <si>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</si>
  <si>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</si>
  <si>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</si>
  <si>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</si>
  <si>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</si>
  <si>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</si>
  <si>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</si>
  <si>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</si>
  <si>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</si>
  <si>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</si>
  <si>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</si>
  <si>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</si>
  <si>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</si>
  <si>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</si>
  <si>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</si>
  <si>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</si>
  <si>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</si>
  <si>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</si>
  <si>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</si>
  <si>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</si>
  <si>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</si>
  <si>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</si>
  <si>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</si>
  <si>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</si>
  <si>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</si>
  <si>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</si>
  <si>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</si>
  <si>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</si>
  <si>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</si>
  <si>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</si>
  <si>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</si>
  <si>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</si>
  <si>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</si>
  <si>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</si>
  <si>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</si>
  <si>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</si>
  <si>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</si>
  <si>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</si>
  <si>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</si>
  <si>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</si>
  <si>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</si>
  <si>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</si>
  <si>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</si>
  <si>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</si>
  <si>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</si>
  <si>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</si>
  <si>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</si>
  <si>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</si>
  <si>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</si>
  <si>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</si>
  <si>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</si>
  <si>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</si>
  <si>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</si>
  <si>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</si>
  <si>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</si>
  <si>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</si>
  <si>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</si>
  <si>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</si>
  <si>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</si>
  <si>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</si>
  <si>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</si>
  <si>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</si>
  <si>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</si>
  <si>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</si>
  <si>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</si>
  <si>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</si>
  <si>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</si>
  <si>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</si>
  <si>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</si>
  <si>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</si>
  <si>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</si>
  <si>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</si>
  <si>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</si>
  <si>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</si>
  <si>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</si>
  <si>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</si>
  <si>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</si>
  <si>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</si>
  <si>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</si>
  <si>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</si>
  <si>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</si>
  <si>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</si>
  <si>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</si>
  <si>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</si>
  <si>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</si>
  <si>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</si>
  <si>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</si>
  <si>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</si>
  <si>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</si>
  <si>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</si>
  <si>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</si>
  <si>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</si>
  <si>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</si>
  <si>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</si>
  <si>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</si>
  <si>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</si>
  <si>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</si>
  <si>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</si>
  <si>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</si>
  <si>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</si>
  <si>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</si>
  <si>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</si>
  <si>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</si>
  <si>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</si>
  <si>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</si>
  <si>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</si>
  <si>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</si>
  <si>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</si>
  <si>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</si>
  <si>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</si>
  <si>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</si>
  <si>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</si>
  <si>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</si>
  <si>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</si>
  <si>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</si>
  <si>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</si>
  <si>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</si>
  <si>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</si>
  <si>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</si>
  <si>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</si>
  <si>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</si>
  <si>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</si>
  <si>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</si>
  <si>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</si>
  <si>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</si>
  <si>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</si>
  <si>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</si>
  <si>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</si>
  <si>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</si>
  <si>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</si>
  <si>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</si>
  <si>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</si>
  <si>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</si>
  <si>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</si>
  <si>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</si>
  <si>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</si>
  <si>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</si>
  <si>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</si>
  <si>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</si>
  <si>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</si>
  <si>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</si>
  <si>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</si>
  <si>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</si>
  <si>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</si>
  <si>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</si>
  <si>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</si>
  <si>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</si>
  <si>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</si>
  <si>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</si>
  <si>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</si>
  <si>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</si>
  <si>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</si>
  <si>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</si>
  <si>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</si>
  <si>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</si>
  <si>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</si>
  <si>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</si>
  <si>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</si>
  <si>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</si>
  <si>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</si>
  <si>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</si>
  <si>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</si>
  <si>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</si>
  <si>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</si>
  <si>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</si>
  <si>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</si>
  <si>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</si>
  <si>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</si>
  <si>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</si>
  <si>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</si>
  <si>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</si>
  <si>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</si>
  <si>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</si>
  <si>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</si>
  <si>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</si>
  <si>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</si>
  <si>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</si>
  <si>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</si>
  <si>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</si>
  <si>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</si>
  <si>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</si>
  <si>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</si>
  <si>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</si>
  <si>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</si>
  <si>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</si>
  <si>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</si>
  <si>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</si>
  <si>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</si>
  <si>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</si>
  <si>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</si>
  <si>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</si>
  <si>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</si>
  <si>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</si>
  <si>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</si>
  <si>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</si>
  <si>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</si>
  <si>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</si>
  <si>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</si>
  <si>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</si>
  <si>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</si>
  <si>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</si>
  <si>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</si>
  <si>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</si>
  <si>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</si>
  <si>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</si>
  <si>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</si>
  <si>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</si>
  <si>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</si>
  <si>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</si>
  <si>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</si>
  <si>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</si>
  <si>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</si>
  <si>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</si>
  <si>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</si>
  <si>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</si>
  <si>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</si>
  <si>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</si>
  <si>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</si>
  <si>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</si>
  <si>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</si>
  <si>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</si>
  <si>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</si>
  <si>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</si>
  <si>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</si>
  <si>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</si>
  <si>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</si>
  <si>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</si>
  <si>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</si>
  <si>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</si>
  <si>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</si>
  <si>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</si>
  <si>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</si>
  <si>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</si>
  <si>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</si>
  <si>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</si>
  <si>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</si>
  <si>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</si>
  <si>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</si>
  <si>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</si>
  <si>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</si>
  <si>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</si>
  <si>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</si>
  <si>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</si>
  <si>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</si>
  <si>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</si>
  <si>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</si>
  <si>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</si>
  <si>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</si>
  <si>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</si>
  <si>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</si>
  <si>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</si>
  <si>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</si>
  <si>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</si>
  <si>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</si>
  <si>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</si>
  <si>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</si>
  <si>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</si>
  <si>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</si>
  <si>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</si>
  <si>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</si>
  <si>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</si>
  <si>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</si>
  <si>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</si>
  <si>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</si>
  <si>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</si>
  <si>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</si>
  <si>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</si>
  <si>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</si>
  <si>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</si>
  <si>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</si>
  <si>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</si>
  <si>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</si>
  <si>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</si>
  <si>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</si>
  <si>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</si>
  <si>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</si>
  <si>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</si>
  <si>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</si>
  <si>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</si>
  <si>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</si>
  <si>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</si>
  <si>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</si>
  <si>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</si>
  <si>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</si>
  <si>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</si>
  <si>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</si>
  <si>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</si>
  <si>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</si>
  <si>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</si>
  <si>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</si>
  <si>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</si>
  <si>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</si>
  <si>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</si>
  <si>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</si>
  <si>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</si>
  <si>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</si>
  <si>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</si>
  <si>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</si>
  <si>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</si>
  <si>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</si>
  <si>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</si>
  <si>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</si>
  <si>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</si>
  <si>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</si>
  <si>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</si>
  <si>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</si>
  <si>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</si>
  <si>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</si>
  <si>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</si>
  <si>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</si>
  <si>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</si>
  <si>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</si>
  <si>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</si>
  <si>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</si>
  <si>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</si>
  <si>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</si>
  <si>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</si>
  <si>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</si>
  <si>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</si>
  <si>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</si>
  <si>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</si>
  <si>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</si>
  <si>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</si>
  <si>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</si>
  <si>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</si>
  <si>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</si>
  <si>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</si>
  <si>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</si>
  <si>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</si>
  <si>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</si>
  <si>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</si>
  <si>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</si>
  <si>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</si>
  <si>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</si>
  <si>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</si>
  <si>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</si>
  <si>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</si>
  <si>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</si>
  <si>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</si>
  <si>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</si>
  <si>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</si>
  <si>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</si>
  <si>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</si>
  <si>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</si>
  <si>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</si>
  <si>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</si>
  <si>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</si>
  <si>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</si>
  <si>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</si>
  <si>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</si>
  <si>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</si>
  <si>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</si>
  <si>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</si>
  <si>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</si>
  <si>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</si>
  <si>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</si>
  <si>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</si>
  <si>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</si>
  <si>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</si>
  <si>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</si>
  <si>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</si>
  <si>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</si>
  <si>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</si>
  <si>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</si>
  <si>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</si>
  <si>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</si>
  <si>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</si>
  <si>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</si>
  <si>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</si>
  <si>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</si>
  <si>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</si>
  <si>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</si>
  <si>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</si>
  <si>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</si>
  <si>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</si>
  <si>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</si>
  <si>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</si>
  <si>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</si>
  <si>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</si>
  <si>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</si>
  <si>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</si>
  <si>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</si>
  <si>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</si>
  <si>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</si>
  <si>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</si>
  <si>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</si>
  <si>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</si>
  <si>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</si>
  <si>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</si>
  <si>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</si>
  <si>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</si>
  <si>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</si>
  <si>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</si>
  <si>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</si>
  <si>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</si>
  <si>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</si>
  <si>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</si>
  <si>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</si>
  <si>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</si>
  <si>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</si>
  <si>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</si>
  <si>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</si>
  <si>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</si>
  <si>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</si>
  <si>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</si>
  <si>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</si>
  <si>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</si>
  <si>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</si>
  <si>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</si>
  <si>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</si>
  <si>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</si>
  <si>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</si>
  <si>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</si>
  <si>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</si>
  <si>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</si>
  <si>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</si>
  <si>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</si>
  <si>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</si>
  <si>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</si>
  <si>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</si>
  <si>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</si>
  <si>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</si>
  <si>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</si>
  <si>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</si>
  <si>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</si>
  <si>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</si>
  <si>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</si>
  <si>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</si>
  <si>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</si>
  <si>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</si>
  <si>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</si>
  <si>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</si>
  <si>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</si>
  <si>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</si>
  <si>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</si>
  <si>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</si>
  <si>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</si>
  <si>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</si>
  <si>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</si>
  <si>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</si>
  <si>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</si>
  <si>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</si>
  <si>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</si>
  <si>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</si>
  <si>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</si>
  <si>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</si>
  <si>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</si>
  <si>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</si>
  <si>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</si>
  <si>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</si>
  <si>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</si>
  <si>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</si>
  <si>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</si>
  <si>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</si>
  <si>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</si>
  <si>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</si>
  <si>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</si>
  <si>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</si>
  <si>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</si>
  <si>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</si>
  <si>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</si>
  <si>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</si>
  <si>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</si>
  <si>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</si>
  <si>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</si>
  <si>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</si>
  <si>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</si>
  <si>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</si>
  <si>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</si>
  <si>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</si>
  <si>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</si>
  <si>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</si>
  <si>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</si>
  <si>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</si>
  <si>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</si>
  <si>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</si>
  <si>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</si>
  <si>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</si>
  <si>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</si>
  <si>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</si>
  <si>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</si>
  <si>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</si>
  <si>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</si>
  <si>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</si>
  <si>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</si>
  <si>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</si>
  <si>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</si>
  <si>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</si>
  <si>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</si>
  <si>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</si>
  <si>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</si>
  <si>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</si>
  <si>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</si>
  <si>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</si>
  <si>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</si>
  <si>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</si>
  <si>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</si>
  <si>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</si>
  <si>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</si>
  <si>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</si>
  <si>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</si>
  <si>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</si>
  <si>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</si>
  <si>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</si>
  <si>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</si>
  <si>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</si>
  <si>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</si>
  <si>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</si>
  <si>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</si>
  <si>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</si>
  <si>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</si>
  <si>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</si>
  <si>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</si>
  <si>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</si>
  <si>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</si>
  <si>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</si>
  <si>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</si>
  <si>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</si>
  <si>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</si>
  <si>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</si>
  <si>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</si>
  <si>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</si>
  <si>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</si>
  <si>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</si>
  <si>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</si>
  <si>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</si>
  <si>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</si>
  <si>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</si>
  <si>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</si>
  <si>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</si>
  <si>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</si>
  <si>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</si>
  <si>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</si>
  <si>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</si>
  <si>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</si>
  <si>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</si>
  <si>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</si>
  <si>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</si>
  <si>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</si>
  <si>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</si>
  <si>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</si>
  <si>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</si>
  <si>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</si>
  <si>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</si>
  <si>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</si>
  <si>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</si>
  <si>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</si>
  <si>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</si>
  <si>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</si>
  <si>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</si>
  <si>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</si>
  <si>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</si>
  <si>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</si>
  <si>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</si>
  <si>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</si>
  <si>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</si>
  <si>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</si>
  <si>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</si>
  <si>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</si>
  <si>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</si>
  <si>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</si>
  <si>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</si>
  <si>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</si>
  <si>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</si>
  <si>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</si>
  <si>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</si>
  <si>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</si>
  <si>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</si>
  <si>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</si>
  <si>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</si>
  <si>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</si>
  <si>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</si>
  <si>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</si>
  <si>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</si>
  <si>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</si>
  <si>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</si>
  <si>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</si>
  <si>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</si>
  <si>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</si>
  <si>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</si>
  <si>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</si>
  <si>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</si>
  <si>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</si>
  <si>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</si>
  <si>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</si>
  <si>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</si>
  <si>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</si>
  <si>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</si>
  <si>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</si>
  <si>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</si>
  <si>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</si>
  <si>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</si>
  <si>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</si>
  <si>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</si>
  <si>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</si>
  <si>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</si>
  <si>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</si>
  <si>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</si>
  <si>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</si>
  <si>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</si>
  <si>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</si>
  <si>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</si>
  <si>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</si>
  <si>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</si>
  <si>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</si>
  <si>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</si>
  <si>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</si>
  <si>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</si>
  <si>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</si>
  <si>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</si>
  <si>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</si>
  <si>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</si>
  <si>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</si>
  <si>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</si>
  <si>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</si>
  <si>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</si>
  <si>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</si>
  <si>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</si>
  <si>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</si>
  <si>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</si>
  <si>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</si>
  <si>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</si>
  <si>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</si>
  <si>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</si>
  <si>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</si>
  <si>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</si>
  <si>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</si>
  <si>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</si>
  <si>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</si>
  <si>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</si>
  <si>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</si>
  <si>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</si>
  <si>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</si>
  <si>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</si>
  <si>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</si>
  <si>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</si>
  <si>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</si>
  <si>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</si>
  <si>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</si>
  <si>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</si>
  <si>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</si>
  <si>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</si>
  <si>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</si>
  <si>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</si>
  <si>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</si>
  <si>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</si>
  <si>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</si>
  <si>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</si>
  <si>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</si>
  <si>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</si>
  <si>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</si>
  <si>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</si>
  <si>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</si>
  <si>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</si>
  <si>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</si>
  <si>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</si>
  <si>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</si>
  <si>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</si>
  <si>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</si>
  <si>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</si>
  <si>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</si>
  <si>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</si>
  <si>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</si>
  <si>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</si>
  <si>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</si>
  <si>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</si>
  <si>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</si>
  <si>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</si>
  <si>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</si>
  <si>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</si>
  <si>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</si>
  <si>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</si>
  <si>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</si>
  <si>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</si>
  <si>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</si>
  <si>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</si>
  <si>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</si>
  <si>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</si>
  <si>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</si>
  <si>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</si>
  <si>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</si>
  <si>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</si>
  <si>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</si>
  <si>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</si>
  <si>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</si>
  <si>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</si>
  <si>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</si>
  <si>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</si>
  <si>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</si>
  <si>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</si>
  <si>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</si>
  <si>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</si>
  <si>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</si>
  <si>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</si>
  <si>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</si>
  <si>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</si>
  <si>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</si>
  <si>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</si>
  <si>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</si>
  <si>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</si>
  <si>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</si>
  <si>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</si>
  <si>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</si>
  <si>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</si>
  <si>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</si>
  <si>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</si>
  <si>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</si>
  <si>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</si>
  <si>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</si>
  <si>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</si>
  <si>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</si>
  <si>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</si>
  <si>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</si>
  <si>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</si>
  <si>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</si>
  <si>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</si>
  <si>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</si>
  <si>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</si>
  <si>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</si>
  <si>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</si>
  <si>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</si>
  <si>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</si>
  <si>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</si>
  <si>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</si>
  <si>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</si>
  <si>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</si>
  <si>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</si>
  <si>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</si>
  <si>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</si>
  <si>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</si>
  <si>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</si>
  <si>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</si>
  <si>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</si>
  <si>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</si>
  <si>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</si>
  <si>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</si>
  <si>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</si>
  <si>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</si>
  <si>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</si>
  <si>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</si>
  <si>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</si>
  <si>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</si>
  <si>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</si>
  <si>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</si>
  <si>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</si>
  <si>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</si>
  <si>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</si>
  <si>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</si>
  <si>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</si>
  <si>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</si>
  <si>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</si>
  <si>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</si>
  <si>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</si>
  <si>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</si>
  <si>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</si>
  <si>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</si>
  <si>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</si>
  <si>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</si>
  <si>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</si>
  <si>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</si>
  <si>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</si>
  <si>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</si>
  <si>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</si>
  <si>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</si>
  <si>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</si>
  <si>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</si>
  <si>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</si>
  <si>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</si>
  <si>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</si>
  <si>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</si>
  <si>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</si>
  <si>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</si>
  <si>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</si>
  <si>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</si>
  <si>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</si>
  <si>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</si>
  <si>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</si>
  <si>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</si>
  <si>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</si>
  <si>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</si>
  <si>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</si>
  <si>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</si>
  <si>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</si>
  <si>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</si>
  <si>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</si>
  <si>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</si>
  <si>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</si>
  <si>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</si>
  <si>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</si>
  <si>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</si>
  <si>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</si>
  <si>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</si>
  <si>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</si>
  <si>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</si>
  <si>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</si>
  <si>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</si>
  <si>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</si>
  <si>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</si>
  <si>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</si>
  <si>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</si>
  <si>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</si>
  <si>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</si>
  <si>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</si>
  <si>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</si>
  <si>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</si>
  <si>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</si>
  <si>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</si>
  <si>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</si>
  <si>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</si>
  <si>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</si>
  <si>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</si>
  <si>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</si>
  <si>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</si>
  <si>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</si>
  <si>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</si>
  <si>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</si>
  <si>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</si>
  <si>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</si>
  <si>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</si>
  <si>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</si>
  <si>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</si>
  <si>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</si>
  <si>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</si>
  <si>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</si>
  <si>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</si>
  <si>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</si>
  <si>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</si>
  <si>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</si>
  <si>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</si>
  <si>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</si>
  <si>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</si>
  <si>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</si>
  <si>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</si>
  <si>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</si>
  <si>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</si>
  <si>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</si>
  <si>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</si>
  <si>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</si>
  <si>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</si>
  <si>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</si>
  <si>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</si>
  <si>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</si>
  <si>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</si>
  <si>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</si>
  <si>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</si>
  <si>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</si>
  <si>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</si>
  <si>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</si>
  <si>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</si>
  <si>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</si>
  <si>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</si>
  <si>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</si>
  <si>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</si>
  <si>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</si>
  <si>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</si>
  <si>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</si>
  <si>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</si>
  <si>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</si>
  <si>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</si>
  <si>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</si>
  <si>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</si>
  <si>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</si>
  <si>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</si>
  <si>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</si>
  <si>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</si>
  <si>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</si>
  <si>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</si>
  <si>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</si>
  <si>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</si>
  <si>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</si>
  <si>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</si>
  <si>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</si>
  <si>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</si>
  <si>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</si>
  <si>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</si>
  <si>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</si>
  <si>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</si>
  <si>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</si>
  <si>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</si>
  <si>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</si>
  <si>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</si>
  <si>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</si>
  <si>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</si>
  <si>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</si>
  <si>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</si>
  <si>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</si>
  <si>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</si>
  <si>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</si>
  <si>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</si>
  <si>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</si>
  <si>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</si>
  <si>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</si>
  <si>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</si>
  <si>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</si>
  <si>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</si>
  <si>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</si>
  <si>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</si>
  <si>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</si>
  <si>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</si>
  <si>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</si>
  <si>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</si>
  <si>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</si>
  <si>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</si>
  <si>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</si>
  <si>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</si>
  <si>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</si>
  <si>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</si>
  <si>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</si>
  <si>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</si>
  <si>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</si>
  <si>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</si>
  <si>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</si>
  <si>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</si>
  <si>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</si>
  <si>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</si>
  <si>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</si>
  <si>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</si>
  <si>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</si>
  <si>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</si>
  <si>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</si>
  <si>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</si>
  <si>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</si>
  <si>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</si>
  <si>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</si>
  <si>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</si>
  <si>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</si>
  <si>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</si>
  <si>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</si>
  <si>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</si>
  <si>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</si>
  <si>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</si>
  <si>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</si>
  <si>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</si>
  <si>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</si>
  <si>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</si>
  <si>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</si>
  <si>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</si>
  <si>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</si>
  <si>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</si>
  <si>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</si>
  <si>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</si>
  <si>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</si>
  <si>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</si>
  <si>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</si>
  <si>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</si>
  <si>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</si>
  <si>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</si>
  <si>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</si>
  <si>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</si>
  <si>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</si>
  <si>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</si>
  <si>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</si>
  <si>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</si>
  <si>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</si>
  <si>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</si>
  <si>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</si>
  <si>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</si>
  <si>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</si>
  <si>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</si>
  <si>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</si>
  <si>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</si>
  <si>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</si>
  <si>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</si>
  <si>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</si>
  <si>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</si>
  <si>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</si>
  <si>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</si>
  <si>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</si>
  <si>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</si>
  <si>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</si>
  <si>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</si>
  <si>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</si>
  <si>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</si>
  <si>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</si>
  <si>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</si>
  <si>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</si>
  <si>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</si>
  <si>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</si>
  <si>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</si>
  <si>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</si>
  <si>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</si>
  <si>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</si>
  <si>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</si>
  <si>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</si>
  <si>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</si>
  <si>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</si>
  <si>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</si>
  <si>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</si>
  <si>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</si>
  <si>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</si>
  <si>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</si>
  <si>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</si>
  <si>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</si>
  <si>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</si>
  <si>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</si>
  <si>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</si>
  <si>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</si>
  <si>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</si>
  <si>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</si>
  <si>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</si>
  <si>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</si>
  <si>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</si>
  <si>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</si>
  <si>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</si>
  <si>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</si>
  <si>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</si>
  <si>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</si>
  <si>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</si>
  <si>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</si>
  <si>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</si>
  <si>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</si>
  <si>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</si>
  <si>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</si>
  <si>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</si>
  <si>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</si>
  <si>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</si>
  <si>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</si>
  <si>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</si>
  <si>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</si>
  <si>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</si>
  <si>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</si>
  <si>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</si>
  <si>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</si>
  <si>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</si>
  <si>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</si>
  <si>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</si>
  <si>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</si>
  <si>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</si>
  <si>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</si>
  <si>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</si>
  <si>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</si>
  <si>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</si>
  <si>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</si>
  <si>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</si>
  <si>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</si>
  <si>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</si>
  <si>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</si>
  <si>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</si>
  <si>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</si>
  <si>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</si>
  <si>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</si>
  <si>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</si>
  <si>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</si>
  <si>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</si>
  <si>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</si>
  <si>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</si>
  <si>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</si>
  <si>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</si>
  <si>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</si>
  <si>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</si>
  <si>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</si>
  <si>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</si>
  <si>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</si>
  <si>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</si>
  <si>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</si>
  <si>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</si>
  <si>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</si>
  <si>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</si>
  <si>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</si>
  <si>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</si>
  <si>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</si>
  <si>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</si>
  <si>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</si>
  <si>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</si>
  <si>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</si>
  <si>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</si>
  <si>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</si>
  <si>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</si>
  <si>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</si>
  <si>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</si>
  <si>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</si>
  <si>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</si>
  <si>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</si>
  <si>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</si>
  <si>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</si>
  <si>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</si>
  <si>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</si>
  <si>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</si>
  <si>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</si>
  <si>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</si>
  <si>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</si>
  <si>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</si>
  <si>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</si>
  <si>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</si>
  <si>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</si>
  <si>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</si>
  <si>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</si>
  <si>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</si>
  <si>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</si>
  <si>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</si>
  <si>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</si>
  <si>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</si>
  <si>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</si>
  <si>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</si>
  <si>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</si>
  <si>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</si>
  <si>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</si>
  <si>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</si>
  <si>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</si>
  <si>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</si>
  <si>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</si>
  <si>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</si>
  <si>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</si>
  <si>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</si>
  <si>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</si>
  <si>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</si>
  <si>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</si>
  <si>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</si>
  <si>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</si>
  <si>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</si>
  <si>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</si>
  <si>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</si>
  <si>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</si>
  <si>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</si>
  <si>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</si>
  <si>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</si>
  <si>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</si>
  <si>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</si>
  <si>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</si>
  <si>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</si>
  <si>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</si>
  <si>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</si>
  <si>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</si>
  <si>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</si>
  <si>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</si>
  <si>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</si>
  <si>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</si>
  <si>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</si>
  <si>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</si>
  <si>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</si>
  <si>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</si>
  <si>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</si>
  <si>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</si>
  <si>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</si>
  <si>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</si>
  <si>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</si>
  <si>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</si>
  <si>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</si>
  <si>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</si>
  <si>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</si>
  <si>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</si>
  <si>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</si>
  <si>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</si>
  <si>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</si>
  <si>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</si>
  <si>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</si>
  <si>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</si>
  <si>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</si>
  <si>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</si>
  <si>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</si>
  <si>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</si>
  <si>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</si>
  <si>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</si>
  <si>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</si>
  <si>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</si>
  <si>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</si>
  <si>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</si>
  <si>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</si>
  <si>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</si>
  <si>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</si>
  <si>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</si>
  <si>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</si>
  <si>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</si>
  <si>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</si>
  <si>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</si>
  <si>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</si>
  <si>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</si>
  <si>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</si>
  <si>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</si>
  <si>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</si>
  <si>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</si>
  <si>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</si>
  <si>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</si>
  <si>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</si>
  <si>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</si>
  <si>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</si>
  <si>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</si>
  <si>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</si>
  <si>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</si>
  <si>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</si>
  <si>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</si>
  <si>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</si>
  <si>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</si>
  <si>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</si>
  <si>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</si>
  <si>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</si>
  <si>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</si>
  <si>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</si>
  <si>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</si>
  <si>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</si>
  <si>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</si>
  <si>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</si>
  <si>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</si>
  <si>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</si>
  <si>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</si>
  <si>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</si>
  <si>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</si>
  <si>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</si>
  <si>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</si>
  <si>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</si>
  <si>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</si>
  <si>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</si>
  <si>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</si>
  <si>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</si>
  <si>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</si>
  <si>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</si>
  <si>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</si>
  <si>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</si>
  <si>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</si>
  <si>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</si>
  <si>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</si>
  <si>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</si>
  <si>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</si>
  <si>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</si>
  <si>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</si>
  <si>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</si>
  <si>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</si>
  <si>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</si>
  <si>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</si>
  <si>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</si>
  <si>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</si>
  <si>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</si>
  <si>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</si>
  <si>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</si>
  <si>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</si>
  <si>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</si>
  <si>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</si>
  <si>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</si>
  <si>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</si>
  <si>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</si>
  <si>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</si>
  <si>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</si>
  <si>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</si>
  <si>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</si>
  <si>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</si>
  <si>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</si>
  <si>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</si>
  <si>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</si>
  <si>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</si>
  <si>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</si>
  <si>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</si>
  <si>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</si>
  <si>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</si>
  <si>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</si>
  <si>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</si>
  <si>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</si>
  <si>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</si>
  <si>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</si>
  <si>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</si>
  <si>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</si>
  <si>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</si>
  <si>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</si>
  <si>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</si>
  <si>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</si>
  <si>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</si>
  <si>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</si>
  <si>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</si>
  <si>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</si>
  <si>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</si>
  <si>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</si>
  <si>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</si>
  <si>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</si>
  <si>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</si>
  <si>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</si>
  <si>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</si>
  <si>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</si>
  <si>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</si>
  <si>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</si>
  <si>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</si>
  <si>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</si>
  <si>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</si>
  <si>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</si>
  <si>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</si>
  <si>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</si>
  <si>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</si>
  <si>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</si>
  <si>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</si>
  <si>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</si>
  <si>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</si>
  <si>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</si>
  <si>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</si>
  <si>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</si>
  <si>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</si>
  <si>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</si>
  <si>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</si>
  <si>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</si>
  <si>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</si>
  <si>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</si>
  <si>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</si>
  <si>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</si>
  <si>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</si>
  <si>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</si>
  <si>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</si>
  <si>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</si>
  <si>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</si>
  <si>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</si>
  <si>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</si>
  <si>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</si>
  <si>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</si>
  <si>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</si>
  <si>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</si>
  <si>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</si>
  <si>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</si>
  <si>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</si>
  <si>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</si>
  <si>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</si>
  <si>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</si>
  <si>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</si>
  <si>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</si>
  <si>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</si>
  <si>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</si>
  <si>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</si>
  <si>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</si>
  <si>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</si>
  <si>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</si>
  <si>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</si>
  <si>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</si>
  <si>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</si>
  <si>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</si>
  <si>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</si>
  <si>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</si>
  <si>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</si>
  <si>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</si>
  <si>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</si>
  <si>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</si>
  <si>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</si>
  <si>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</si>
  <si>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</si>
  <si>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</si>
  <si>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</si>
  <si>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</si>
  <si>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</si>
  <si>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</si>
  <si>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</si>
  <si>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</si>
  <si>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</si>
  <si>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</si>
  <si>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</si>
  <si>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</si>
  <si>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</si>
  <si>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</si>
  <si>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</si>
  <si>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</si>
  <si>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</si>
  <si>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</si>
  <si>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</si>
  <si>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</si>
  <si>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</si>
  <si>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</si>
  <si>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</si>
  <si>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</si>
  <si>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</si>
  <si>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</si>
  <si>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</si>
  <si>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</si>
  <si>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</si>
  <si>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</si>
  <si>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</si>
  <si>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</si>
  <si>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</si>
  <si>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</si>
  <si>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</si>
  <si>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</si>
  <si>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</si>
  <si>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</si>
  <si>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</si>
  <si>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</si>
  <si>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</si>
  <si>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</si>
  <si>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</si>
  <si>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</si>
  <si>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</si>
  <si>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</si>
  <si>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</si>
  <si>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</si>
  <si>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</si>
  <si>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</si>
  <si>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</si>
  <si>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</si>
  <si>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</si>
  <si>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</si>
  <si>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</si>
  <si>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</si>
  <si>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</si>
  <si>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</si>
  <si>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</si>
  <si>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</si>
  <si>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</si>
  <si>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</si>
  <si>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</si>
  <si>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</si>
  <si>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</si>
  <si>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</si>
  <si>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</si>
  <si>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</si>
  <si>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</si>
  <si>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</si>
  <si>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</si>
  <si>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</si>
  <si>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</si>
  <si>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</si>
  <si>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</si>
  <si>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</si>
  <si>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</si>
  <si>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</si>
  <si>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</si>
  <si>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</si>
  <si>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</si>
  <si>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</si>
  <si>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</si>
  <si>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</si>
  <si>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</si>
  <si>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</si>
  <si>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</si>
  <si>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</si>
  <si>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</si>
  <si>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</si>
  <si>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</si>
  <si>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</si>
  <si>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</si>
  <si>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</si>
  <si>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</si>
  <si>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</si>
  <si>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</si>
  <si>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</si>
  <si>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</si>
  <si>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</si>
  <si>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</si>
  <si>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</si>
  <si>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</si>
  <si>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</si>
  <si>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</si>
  <si>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</si>
  <si>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</si>
  <si>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</si>
  <si>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</si>
  <si>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</si>
  <si>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</si>
  <si>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</si>
  <si>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</si>
  <si>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</si>
  <si>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</si>
  <si>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</si>
  <si>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</si>
  <si>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</si>
  <si>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</si>
  <si>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</si>
  <si>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</si>
  <si>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</si>
  <si>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</si>
  <si>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</si>
  <si>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</si>
  <si>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</si>
  <si>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</si>
  <si>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</si>
  <si>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</si>
  <si>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</si>
  <si>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</si>
  <si>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</si>
  <si>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</si>
  <si>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</si>
  <si>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</si>
  <si>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</si>
  <si>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</si>
  <si>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</si>
  <si>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</si>
  <si>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</si>
  <si>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</si>
  <si>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</si>
  <si>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</si>
  <si>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</si>
  <si>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</si>
  <si>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</si>
  <si>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</si>
  <si>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</si>
  <si>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</si>
  <si>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</si>
  <si>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</si>
  <si>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</si>
  <si>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</si>
  <si>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</si>
  <si>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</si>
  <si>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</si>
  <si>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</si>
  <si>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</si>
  <si>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</si>
  <si>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</si>
  <si>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</si>
  <si>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</si>
  <si>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</si>
  <si>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</si>
  <si>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</si>
  <si>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</si>
  <si>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</si>
  <si>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</si>
  <si>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</si>
  <si>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</si>
  <si>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</si>
  <si>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</si>
  <si>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</si>
  <si>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</si>
  <si>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</si>
  <si>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</si>
  <si>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</si>
  <si>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</si>
  <si>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</si>
  <si>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</si>
  <si>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</si>
  <si>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</si>
  <si>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</si>
  <si>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</si>
  <si>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</si>
  <si>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</si>
  <si>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</si>
  <si>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</si>
  <si>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</si>
  <si>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</si>
  <si>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</si>
  <si>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</si>
  <si>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</si>
  <si>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</si>
  <si>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</si>
  <si>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</si>
  <si>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</si>
  <si>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</si>
  <si>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</si>
  <si>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</si>
  <si>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</si>
  <si>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</si>
  <si>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</si>
  <si>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</si>
  <si>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</si>
  <si>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</si>
  <si>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</si>
  <si>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</si>
  <si>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</si>
  <si>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</si>
  <si>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</si>
  <si>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</si>
  <si>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</si>
  <si>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</si>
  <si>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</si>
  <si>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</si>
  <si>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</si>
  <si>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</si>
  <si>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</si>
  <si>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</si>
  <si>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</si>
  <si>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</si>
  <si>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</si>
  <si>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</si>
  <si>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</si>
  <si>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</si>
  <si>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</si>
  <si>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</si>
  <si>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</si>
  <si>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</si>
  <si>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</si>
  <si>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</si>
  <si>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</si>
  <si>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</si>
  <si>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</si>
  <si>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</si>
  <si>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</si>
  <si>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</si>
  <si>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</si>
  <si>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</si>
  <si>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</si>
  <si>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</si>
  <si>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</si>
  <si>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</si>
  <si>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</si>
  <si>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</si>
  <si>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</si>
  <si>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</si>
  <si>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</si>
  <si>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</si>
  <si>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</si>
  <si>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</si>
  <si>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</si>
  <si>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</si>
  <si>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</si>
  <si>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</si>
  <si>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</si>
  <si>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</si>
  <si>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</si>
  <si>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</si>
  <si>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</si>
  <si>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</si>
  <si>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</si>
  <si>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</si>
  <si>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</si>
  <si>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</si>
  <si>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</si>
  <si>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</si>
  <si>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</si>
  <si>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</si>
  <si>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</si>
  <si>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</si>
  <si>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</si>
  <si>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</si>
  <si>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</si>
  <si>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</si>
  <si>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</si>
  <si>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</si>
  <si>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</si>
  <si>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</si>
  <si>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</si>
  <si>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</si>
  <si>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</si>
  <si>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</si>
  <si>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</si>
  <si>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</si>
  <si>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</si>
  <si>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</si>
  <si>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</si>
  <si>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</si>
  <si>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</si>
  <si>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</si>
  <si>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</si>
  <si>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</si>
  <si>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</si>
  <si>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</si>
  <si>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</si>
  <si>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</si>
  <si>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</si>
  <si>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</si>
  <si>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</si>
  <si>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</si>
  <si>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</si>
  <si>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</si>
  <si>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</si>
  <si>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</si>
  <si>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</si>
  <si>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</si>
  <si>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</si>
  <si>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</si>
  <si>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</si>
  <si>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</si>
  <si>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</si>
  <si>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</si>
  <si>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</si>
  <si>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</si>
  <si>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</si>
  <si>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</si>
  <si>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</si>
  <si>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</si>
  <si>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</si>
  <si>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</si>
  <si>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</si>
  <si>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</si>
  <si>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</si>
  <si>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</si>
  <si>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</si>
  <si>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</si>
  <si>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</si>
  <si>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</si>
  <si>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</si>
  <si>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</si>
  <si>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</si>
  <si>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</si>
  <si>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</si>
  <si>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</si>
  <si>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</si>
  <si>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</si>
  <si>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</si>
  <si>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</si>
  <si>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</si>
  <si>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</si>
  <si>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</si>
  <si>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</si>
  <si>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</si>
  <si>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</si>
  <si>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</si>
  <si>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</si>
  <si>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</si>
  <si>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</si>
  <si>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</si>
  <si>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</si>
  <si>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</si>
  <si>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</si>
  <si>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</si>
  <si>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</si>
  <si>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</si>
  <si>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</si>
  <si>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</si>
  <si>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</si>
  <si>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</si>
  <si>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</si>
  <si>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</si>
  <si>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</si>
  <si>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</si>
  <si>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</si>
  <si>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</si>
  <si>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</si>
  <si>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</si>
  <si>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</si>
  <si>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</si>
  <si>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</si>
  <si>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</si>
  <si>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</si>
  <si>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</si>
  <si>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</si>
  <si>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</si>
  <si>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</si>
  <si>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</si>
  <si>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</si>
  <si>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</si>
  <si>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</si>
  <si>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</si>
  <si>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</si>
  <si>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</si>
  <si>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</si>
  <si>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</si>
  <si>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</si>
  <si>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</si>
  <si>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</si>
  <si>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</si>
  <si>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</si>
  <si>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</si>
  <si>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</si>
  <si>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</si>
  <si>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</si>
  <si>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</si>
  <si>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</si>
  <si>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</si>
  <si>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</si>
  <si>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</si>
  <si>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</si>
  <si>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</si>
  <si>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</si>
  <si>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</si>
  <si>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</si>
  <si>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</si>
  <si>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</si>
  <si>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</si>
  <si>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</si>
  <si>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</si>
  <si>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</si>
  <si>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</si>
  <si>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</si>
  <si>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</si>
  <si>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</si>
  <si>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</si>
  <si>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</si>
  <si>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</si>
  <si>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</si>
  <si>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</si>
  <si>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</si>
  <si>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</si>
  <si>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</si>
  <si>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</si>
  <si>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</si>
  <si>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</si>
  <si>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</si>
  <si>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</si>
  <si>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</si>
  <si>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</si>
  <si>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</si>
  <si>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</si>
  <si>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</si>
  <si>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</si>
  <si>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</si>
  <si>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</si>
  <si>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</si>
  <si>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</si>
  <si>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</si>
  <si>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</si>
  <si>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</si>
  <si>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</si>
  <si>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</si>
  <si>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</si>
  <si>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</si>
  <si>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</si>
  <si>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</si>
  <si>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</si>
  <si>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</si>
  <si>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</si>
  <si>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</si>
  <si>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</si>
  <si>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</si>
  <si>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</si>
  <si>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</si>
  <si>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</si>
  <si>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</si>
  <si>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</si>
  <si>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</si>
  <si>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</si>
  <si>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</si>
  <si>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</si>
  <si>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</si>
  <si>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</si>
  <si>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</si>
  <si>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</si>
  <si>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</si>
  <si>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</si>
  <si>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</si>
  <si>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</si>
  <si>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</si>
  <si>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</si>
  <si>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</si>
  <si>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</si>
  <si>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</si>
  <si>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</si>
  <si>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</si>
  <si>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</si>
  <si>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</si>
  <si>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</si>
  <si>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</si>
  <si>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</si>
  <si>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</si>
  <si>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</si>
  <si>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</si>
  <si>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</si>
  <si>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</si>
  <si>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</si>
  <si>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</si>
  <si>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</si>
  <si>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</si>
  <si>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</si>
  <si>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</si>
  <si>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</si>
  <si>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</si>
  <si>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</si>
  <si>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</si>
  <si>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</si>
  <si>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</si>
  <si>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</si>
  <si>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</si>
  <si>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</si>
  <si>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</si>
  <si>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</si>
  <si>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</si>
  <si>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</si>
  <si>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</si>
  <si>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</si>
  <si>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</si>
  <si>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</si>
  <si>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</si>
  <si>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</si>
  <si>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</si>
  <si>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</si>
  <si>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</si>
  <si>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</si>
  <si>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</si>
  <si>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</si>
  <si>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</si>
  <si>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</si>
  <si>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</si>
  <si>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</si>
  <si>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</si>
  <si>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</si>
  <si>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</si>
  <si>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</si>
  <si>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</si>
  <si>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</si>
  <si>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</si>
  <si>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</si>
  <si>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</si>
  <si>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</si>
  <si>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</si>
  <si>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</si>
  <si>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</si>
  <si>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</si>
  <si>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</si>
  <si>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</si>
  <si>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</si>
  <si>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</si>
  <si>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</si>
  <si>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</si>
  <si>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</si>
  <si>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</si>
  <si>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</si>
  <si>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</si>
  <si>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</si>
  <si>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</si>
  <si>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</si>
  <si>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</si>
  <si>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</si>
  <si>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</si>
  <si>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</si>
  <si>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</si>
  <si>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</si>
  <si>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</si>
  <si>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</si>
  <si>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</si>
  <si>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</si>
  <si>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</si>
  <si>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</si>
  <si>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</si>
  <si>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</si>
  <si>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</si>
  <si>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</si>
  <si>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</si>
  <si>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</si>
  <si>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</si>
  <si>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</si>
  <si>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</si>
  <si>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</si>
  <si>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</si>
  <si>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</si>
  <si>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</si>
  <si>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</si>
  <si>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</si>
  <si>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</si>
  <si>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</si>
  <si>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</si>
  <si>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</si>
  <si>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</si>
  <si>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</si>
  <si>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</si>
  <si>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</si>
  <si>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</si>
  <si>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</si>
  <si>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</si>
  <si>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</si>
  <si>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</si>
  <si>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</si>
  <si>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</si>
  <si>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</si>
  <si>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</si>
  <si>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</si>
  <si>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</si>
  <si>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</si>
  <si>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</si>
  <si>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</si>
  <si>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</si>
  <si>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</si>
  <si>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</si>
  <si>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</si>
  <si>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</si>
  <si>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</si>
  <si>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</si>
  <si>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</si>
  <si>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</si>
  <si>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</si>
  <si>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</si>
  <si>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</si>
  <si>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</si>
  <si>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</si>
  <si>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</si>
  <si>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</si>
  <si>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</si>
  <si>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</si>
  <si>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</si>
  <si>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</si>
  <si>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</si>
  <si>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</si>
  <si>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</si>
  <si>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</si>
  <si>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</si>
  <si>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</si>
  <si>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</si>
  <si>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</si>
  <si>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</si>
  <si>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</si>
  <si>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</si>
  <si>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</si>
  <si>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</si>
  <si>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</si>
  <si>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</si>
  <si>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</si>
  <si>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</si>
  <si>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</si>
  <si>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</si>
  <si>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</si>
  <si>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</si>
  <si>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</si>
  <si>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</si>
  <si>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</si>
  <si>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</si>
  <si>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</si>
  <si>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</si>
  <si>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</si>
  <si>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</si>
  <si>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</si>
  <si>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</si>
  <si>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</si>
  <si>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</si>
  <si>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</si>
  <si>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</si>
  <si>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</si>
  <si>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</si>
  <si>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</si>
  <si>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</si>
  <si>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</si>
  <si>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</si>
  <si>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</si>
  <si>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</si>
  <si>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</si>
  <si>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</si>
  <si>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</si>
  <si>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</si>
  <si>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</si>
  <si>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</si>
  <si>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</si>
  <si>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</si>
  <si>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</si>
  <si>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</si>
  <si>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</si>
  <si>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</si>
  <si>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</si>
  <si>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</si>
  <si>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</si>
  <si>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</si>
  <si>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</si>
  <si>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</si>
  <si>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</si>
  <si>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</si>
  <si>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</si>
  <si>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</si>
  <si>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</si>
  <si>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</si>
  <si>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</si>
  <si>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</si>
  <si>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</si>
  <si>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</si>
  <si>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</si>
  <si>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</si>
  <si>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</si>
  <si>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</si>
  <si>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</si>
  <si>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</si>
  <si>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</si>
  <si>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</si>
  <si>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</si>
  <si>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</si>
  <si>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</si>
  <si>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</si>
  <si>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</si>
  <si>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</si>
  <si>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</si>
  <si>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</si>
  <si>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</si>
  <si>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</si>
  <si>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</si>
  <si>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</si>
  <si>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</si>
  <si>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</si>
  <si>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</si>
  <si>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</si>
  <si>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</si>
  <si>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</si>
  <si>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</si>
  <si>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</si>
  <si>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</si>
  <si>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</si>
  <si>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</si>
  <si>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</si>
  <si>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</si>
  <si>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</si>
  <si>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</si>
  <si>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</si>
  <si>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</si>
  <si>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</si>
  <si>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</si>
  <si>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</si>
  <si>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</si>
  <si>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</si>
  <si>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</si>
  <si>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</si>
  <si>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</si>
  <si>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</si>
  <si>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</si>
  <si>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</si>
  <si>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</si>
  <si>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</si>
  <si>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</si>
  <si>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</si>
  <si>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</si>
  <si>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</si>
  <si>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</si>
  <si>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</si>
  <si>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</si>
  <si>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</si>
  <si>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</si>
  <si>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</si>
  <si>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</si>
  <si>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</si>
  <si>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</si>
  <si>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</si>
  <si>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</si>
  <si>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</si>
  <si>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</si>
  <si>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</si>
  <si>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</si>
  <si>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</si>
  <si>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</si>
  <si>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</si>
  <si>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</si>
  <si>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</si>
  <si>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</si>
  <si>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</si>
  <si>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</si>
  <si>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</si>
  <si>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</si>
  <si>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</si>
  <si>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</si>
  <si>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</si>
  <si>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</si>
  <si>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</si>
  <si>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</si>
  <si>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</si>
  <si>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</si>
  <si>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</si>
  <si>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</si>
  <si>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</si>
  <si>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</si>
  <si>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</si>
  <si>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</si>
  <si>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</si>
  <si>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</si>
  <si>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</si>
  <si>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</si>
  <si>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</si>
  <si>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</si>
  <si>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</si>
  <si>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</si>
  <si>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</si>
  <si>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</si>
  <si>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</si>
  <si>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</si>
  <si>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</si>
  <si>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</si>
  <si>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</si>
  <si>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</si>
  <si>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</si>
  <si>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</si>
  <si>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</si>
  <si>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</si>
  <si>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</si>
  <si>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</si>
  <si>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</si>
  <si>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</si>
  <si>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</si>
  <si>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</si>
  <si>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</si>
  <si>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</si>
  <si>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</si>
  <si>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</si>
  <si>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</si>
  <si>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</si>
  <si>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</si>
  <si>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</si>
  <si>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</si>
  <si>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</si>
  <si>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</si>
  <si>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</si>
  <si>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</si>
  <si>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</si>
  <si>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</si>
  <si>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</si>
  <si>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</si>
  <si>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</si>
  <si>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</si>
  <si>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</si>
  <si>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</si>
  <si>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</si>
  <si>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</si>
  <si>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</si>
  <si>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</si>
  <si>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</si>
  <si>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</si>
  <si>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</si>
  <si>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</si>
  <si>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</si>
  <si>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</si>
  <si>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</si>
  <si>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</si>
  <si>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</si>
  <si>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</si>
  <si>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</si>
  <si>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</si>
  <si>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</si>
  <si>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</si>
  <si>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</si>
  <si>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</si>
  <si>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</si>
  <si>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</si>
  <si>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</si>
  <si>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</si>
  <si>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</si>
  <si>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</si>
  <si>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</si>
  <si>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</si>
  <si>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</si>
  <si>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</si>
  <si>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</si>
  <si>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</si>
  <si>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</si>
  <si>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</si>
  <si>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</si>
  <si>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</si>
  <si>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</si>
  <si>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</si>
  <si>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</si>
  <si>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</si>
  <si>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</si>
  <si>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</si>
  <si>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</si>
  <si>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</si>
  <si>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</si>
  <si>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</si>
  <si>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</si>
  <si>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</si>
  <si>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</si>
  <si>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</si>
  <si>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</si>
  <si>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</si>
  <si>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</si>
  <si>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</si>
  <si>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</si>
  <si>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</si>
  <si>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</si>
  <si>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</si>
  <si>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</si>
  <si>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</si>
  <si>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</si>
  <si>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</si>
  <si>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</si>
  <si>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</si>
  <si>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</si>
  <si>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</si>
  <si>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</si>
  <si>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</si>
  <si>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</si>
  <si>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</si>
  <si>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</si>
  <si>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</si>
  <si>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</si>
  <si>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</si>
  <si>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</si>
  <si>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</si>
  <si>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</si>
  <si>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</si>
  <si>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</si>
  <si>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</si>
  <si>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</si>
  <si>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</si>
  <si>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</si>
  <si>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</si>
  <si>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</si>
  <si>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</si>
  <si>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</si>
  <si>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</si>
  <si>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</si>
  <si>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</si>
  <si>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</si>
  <si>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</si>
  <si>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</si>
  <si>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</si>
  <si>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</si>
  <si>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</si>
  <si>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</si>
  <si>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</si>
  <si>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</si>
  <si>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</si>
  <si>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</si>
  <si>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</si>
  <si>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</si>
  <si>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</si>
  <si>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</si>
  <si>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</si>
  <si>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</si>
  <si>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</si>
  <si>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</si>
  <si>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</si>
  <si>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</si>
  <si>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</si>
  <si>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</si>
  <si>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</si>
  <si>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</si>
  <si>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</si>
  <si>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</si>
  <si>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</si>
  <si>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</si>
  <si>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</si>
  <si>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</si>
  <si>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</si>
  <si>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</si>
  <si>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</si>
  <si>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</si>
  <si>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</si>
  <si>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</si>
  <si>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</si>
  <si>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</si>
  <si>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</si>
  <si>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</si>
  <si>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</si>
  <si>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</si>
  <si>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</si>
  <si>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</si>
  <si>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</si>
  <si>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</si>
  <si>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</si>
  <si>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</si>
  <si>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</si>
  <si>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</si>
  <si>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</si>
  <si>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</si>
  <si>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</si>
  <si>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</si>
  <si>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</si>
  <si>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</si>
  <si>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</si>
  <si>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</si>
  <si>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</si>
  <si>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</si>
  <si>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</si>
  <si>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</si>
  <si>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</si>
  <si>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</si>
  <si>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</si>
  <si>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</si>
  <si>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</si>
  <si>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</si>
  <si>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</si>
  <si>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</si>
  <si>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</si>
  <si>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</si>
  <si>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</si>
  <si>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</si>
  <si>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</si>
  <si>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</si>
  <si>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</si>
  <si>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</si>
  <si>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</si>
  <si>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</si>
  <si>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</si>
  <si>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</si>
  <si>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</si>
  <si>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</si>
  <si>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</si>
  <si>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</si>
  <si>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</si>
  <si>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</si>
  <si>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</si>
  <si>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</si>
  <si>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</si>
  <si>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</si>
  <si>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</si>
  <si>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</si>
  <si>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</si>
  <si>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</si>
  <si>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</si>
  <si>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</si>
  <si>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</si>
  <si>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</si>
  <si>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</si>
  <si>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</si>
  <si>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</si>
  <si>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</si>
  <si>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</si>
  <si>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</si>
  <si>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</si>
  <si>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</si>
  <si>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</si>
  <si>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</si>
  <si>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</si>
  <si>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</si>
  <si>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</si>
  <si>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</si>
  <si>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</si>
  <si>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</si>
  <si>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</si>
  <si>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</si>
  <si>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</si>
  <si>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</si>
  <si>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</si>
  <si>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</si>
  <si>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</si>
  <si>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</si>
  <si>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</si>
  <si>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</si>
  <si>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</si>
  <si>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</si>
  <si>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</si>
  <si>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</si>
  <si>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</si>
  <si>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</si>
  <si>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</si>
  <si>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</si>
  <si>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</si>
  <si>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</si>
  <si>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</si>
  <si>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</si>
  <si>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</si>
  <si>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</si>
  <si>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</si>
  <si>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</si>
  <si>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</si>
  <si>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</si>
  <si>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</si>
  <si>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</si>
  <si>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</si>
  <si>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</si>
  <si>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</si>
  <si>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</si>
  <si>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</si>
  <si>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</si>
  <si>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</si>
  <si>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</si>
  <si>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</si>
  <si>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</si>
  <si>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</si>
  <si>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</si>
  <si>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</si>
  <si>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</si>
  <si>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</si>
  <si>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</si>
  <si>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</si>
  <si>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</si>
  <si>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</si>
  <si>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</si>
  <si>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</si>
  <si>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</si>
  <si>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</si>
  <si>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</si>
  <si>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</si>
  <si>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</si>
  <si>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</si>
  <si>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</si>
  <si>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</si>
  <si>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</si>
  <si>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</si>
  <si>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</si>
  <si>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</si>
  <si>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</si>
  <si>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</si>
  <si>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</si>
  <si>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</si>
  <si>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</si>
  <si>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</si>
  <si>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</si>
  <si>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</si>
  <si>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</si>
  <si>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</si>
  <si>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</si>
  <si>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</si>
  <si>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</si>
  <si>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</si>
  <si>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</si>
  <si>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</si>
  <si>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</si>
  <si>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</si>
  <si>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</si>
  <si>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</si>
  <si>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</si>
  <si>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</si>
  <si>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</si>
  <si>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</si>
  <si>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</si>
  <si>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</si>
  <si>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</si>
  <si>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</si>
  <si>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</si>
  <si>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</si>
  <si>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</si>
  <si>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</si>
  <si>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</si>
  <si>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</si>
  <si>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</si>
  <si>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</si>
  <si>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</si>
  <si>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</si>
  <si>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</si>
  <si>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</si>
  <si>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</si>
  <si>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</si>
  <si>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</si>
  <si>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</si>
  <si>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</si>
  <si>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</si>
  <si>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</si>
  <si>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</si>
  <si>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</si>
  <si>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</si>
  <si>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</si>
  <si>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</si>
  <si>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</si>
  <si>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</si>
  <si>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</si>
  <si>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</si>
  <si>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</si>
  <si>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</si>
  <si>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</si>
  <si>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</si>
  <si>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</si>
  <si>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</si>
  <si>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</si>
  <si>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</si>
  <si>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</si>
  <si>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</si>
  <si>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</si>
  <si>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</si>
  <si>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</si>
  <si>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</si>
  <si>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</si>
  <si>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</si>
  <si>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</si>
  <si>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</si>
  <si>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</si>
  <si>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</si>
  <si>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</si>
  <si>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</si>
  <si>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</si>
  <si>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</si>
  <si>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</si>
  <si>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</si>
  <si>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</si>
  <si>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</si>
  <si>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</si>
  <si>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</si>
  <si>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</si>
  <si>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</si>
  <si>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</si>
  <si>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</si>
  <si>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</si>
  <si>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</si>
  <si>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</si>
  <si>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</si>
  <si>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</si>
  <si>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</si>
  <si>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</si>
  <si>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</si>
  <si>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</si>
  <si>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</si>
  <si>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</si>
  <si>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</si>
  <si>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</si>
  <si>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</si>
  <si>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</si>
  <si>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</si>
  <si>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</si>
  <si>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</si>
  <si>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</si>
  <si>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</si>
  <si>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</si>
  <si>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</si>
  <si>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</si>
  <si>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</si>
  <si>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</si>
  <si>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</si>
  <si>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</si>
  <si>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</si>
  <si>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</si>
  <si>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</si>
  <si>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</si>
  <si>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</si>
  <si>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</si>
  <si>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</si>
  <si>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</si>
  <si>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</si>
  <si>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</si>
  <si>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</si>
  <si>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</si>
  <si>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</si>
  <si>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</si>
  <si>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</si>
  <si>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</si>
  <si>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</si>
  <si>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</si>
  <si>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</si>
  <si>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</si>
  <si>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</si>
  <si>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</si>
  <si>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</si>
  <si>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</si>
  <si>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</si>
  <si>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</si>
  <si>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</si>
  <si>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</si>
  <si>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</si>
  <si>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</si>
  <si>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</si>
  <si>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</si>
  <si>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</si>
  <si>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</si>
  <si>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</si>
  <si>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</si>
  <si>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</si>
  <si>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</si>
  <si>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</si>
  <si>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</si>
  <si>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</si>
  <si>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</si>
  <si>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</si>
  <si>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</si>
  <si>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</si>
  <si>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</si>
  <si>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</si>
  <si>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</si>
  <si>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</si>
  <si>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</si>
  <si>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</si>
  <si>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</si>
  <si>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</si>
  <si>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</si>
  <si>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</si>
  <si>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</si>
  <si>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</si>
  <si>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</si>
  <si>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</si>
  <si>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</si>
  <si>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</si>
  <si>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</si>
  <si>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</si>
  <si>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</si>
  <si>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</si>
  <si>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</si>
  <si>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</si>
  <si>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</si>
  <si>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</si>
  <si>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</si>
  <si>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</si>
  <si>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</si>
  <si>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</si>
  <si>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</si>
  <si>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</si>
  <si>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</si>
  <si>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</si>
  <si>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</si>
  <si>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</si>
  <si>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</si>
  <si>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</si>
  <si>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</si>
  <si>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</si>
  <si>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</si>
  <si>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</si>
  <si>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</si>
  <si>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</si>
  <si>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</si>
  <si>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</si>
  <si>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</si>
  <si>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</si>
  <si>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</si>
  <si>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</si>
  <si>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</si>
  <si>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</si>
  <si>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</si>
  <si>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</si>
  <si>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</si>
  <si>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</si>
  <si>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</si>
  <si>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</si>
  <si>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</si>
  <si>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</si>
  <si>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</si>
  <si>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</si>
  <si>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</si>
  <si>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</si>
  <si>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</si>
  <si>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</si>
  <si>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</si>
  <si>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</si>
  <si>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</si>
  <si>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</si>
  <si>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</si>
  <si>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</si>
  <si>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</si>
  <si>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</si>
  <si>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</si>
  <si>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</si>
  <si>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</si>
  <si>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</si>
  <si>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</si>
  <si>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</si>
  <si>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</si>
  <si>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</si>
  <si>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</si>
  <si>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</si>
  <si>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</si>
  <si>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</si>
  <si>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</si>
  <si>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</si>
  <si>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</si>
  <si>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</si>
  <si>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</si>
  <si>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</si>
  <si>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</si>
  <si>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</si>
  <si>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</si>
  <si>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</si>
  <si>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</si>
  <si>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</si>
  <si>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</si>
  <si>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</si>
  <si>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</si>
  <si>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</si>
  <si>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</si>
  <si>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</si>
  <si>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</si>
  <si>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</si>
  <si>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</si>
  <si>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</si>
  <si>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</si>
  <si>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</si>
  <si>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</si>
  <si>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</si>
  <si>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</si>
  <si>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</si>
  <si>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</si>
  <si>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</si>
  <si>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</si>
  <si>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</si>
  <si>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</si>
  <si>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</si>
  <si>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</si>
  <si>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</si>
  <si>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</si>
  <si>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</si>
  <si>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</si>
  <si>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</si>
  <si>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</si>
  <si>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</si>
  <si>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</si>
  <si>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</si>
  <si>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</si>
  <si>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</si>
  <si>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</si>
  <si>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</si>
  <si>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</si>
  <si>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</si>
  <si>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</si>
  <si>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</si>
  <si>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</si>
  <si>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</si>
  <si>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</si>
  <si>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</si>
  <si>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</si>
  <si>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</si>
  <si>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</si>
  <si>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</si>
  <si>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</si>
  <si>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</si>
  <si>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</si>
  <si>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</si>
  <si>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</si>
  <si>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</si>
  <si>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</si>
  <si>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</si>
  <si>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</si>
  <si>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</si>
  <si>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</si>
  <si>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</si>
  <si>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</si>
  <si>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</si>
  <si>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</si>
  <si>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</si>
  <si>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</si>
  <si>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</si>
  <si>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</si>
  <si>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</si>
  <si>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</si>
  <si>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</si>
  <si>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</si>
  <si>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</si>
  <si>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</si>
  <si>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</si>
  <si>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</si>
  <si>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</si>
  <si>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</si>
  <si>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</si>
  <si>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</si>
  <si>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</si>
  <si>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</si>
  <si>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</si>
  <si>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</si>
  <si>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</si>
  <si>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</si>
  <si>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</si>
  <si>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</si>
  <si>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</si>
  <si>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</si>
  <si>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</si>
  <si>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</si>
  <si>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</si>
  <si>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</si>
  <si>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</si>
  <si>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</si>
  <si>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</si>
  <si>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</si>
  <si>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</si>
  <si>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</si>
  <si>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</si>
  <si>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</si>
  <si>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</si>
  <si>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</si>
  <si>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</si>
  <si>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</si>
  <si>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</si>
  <si>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</si>
  <si>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</si>
  <si>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</si>
  <si>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</si>
  <si>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</si>
  <si>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</si>
  <si>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</si>
  <si>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</si>
  <si>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</si>
  <si>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</si>
  <si>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</si>
  <si>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</si>
  <si>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</si>
  <si>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</si>
  <si>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</si>
  <si>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</si>
  <si>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</si>
  <si>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</si>
  <si>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</si>
  <si>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</si>
  <si>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</si>
  <si>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</si>
  <si>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</si>
  <si>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</si>
  <si>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</si>
  <si>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</si>
  <si>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</si>
  <si>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</si>
  <si>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</si>
  <si>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</si>
  <si>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</si>
  <si>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</si>
  <si>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</si>
  <si>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</si>
  <si>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</si>
  <si>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</si>
  <si>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</si>
  <si>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</si>
  <si>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</si>
  <si>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</si>
  <si>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</si>
  <si>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</si>
  <si>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</si>
  <si>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</si>
  <si>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</si>
  <si>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</si>
  <si>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</si>
  <si>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</si>
  <si>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</si>
  <si>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</si>
  <si>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</si>
  <si>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</si>
  <si>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</si>
  <si>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</si>
  <si>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</si>
  <si>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</si>
  <si>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</si>
  <si>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</si>
  <si>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</si>
  <si>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</si>
  <si>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</si>
  <si>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</si>
  <si>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</si>
  <si>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</si>
  <si>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</si>
  <si>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</si>
  <si>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</si>
  <si>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</si>
  <si>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</si>
  <si>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</si>
  <si>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</si>
  <si>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</si>
  <si>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</si>
  <si>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</si>
  <si>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</si>
  <si>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</si>
  <si>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</si>
  <si>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</si>
  <si>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</si>
  <si>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</si>
  <si>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</si>
  <si>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</si>
  <si>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</si>
  <si>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</si>
  <si>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</si>
  <si>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</si>
  <si>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</si>
  <si>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</si>
  <si>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</si>
  <si>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</si>
  <si>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</si>
  <si>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</si>
  <si>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</si>
  <si>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</si>
  <si>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</si>
  <si>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</si>
  <si>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</si>
  <si>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</si>
  <si>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</si>
  <si>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</si>
  <si>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</si>
  <si>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</si>
  <si>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</si>
  <si>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</si>
  <si>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</si>
  <si>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</si>
  <si>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</si>
  <si>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</si>
  <si>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</si>
  <si>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</si>
  <si>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</si>
  <si>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</si>
  <si>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</si>
  <si>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</si>
  <si>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</si>
  <si>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</si>
  <si>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</si>
  <si>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</si>
  <si>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</si>
  <si>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</si>
  <si>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</si>
  <si>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</si>
  <si>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</si>
  <si>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</si>
  <si>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</si>
  <si>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</si>
  <si>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</si>
  <si>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</si>
  <si>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</si>
  <si>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</si>
  <si>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</si>
  <si>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</si>
  <si>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</si>
  <si>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</si>
  <si>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</si>
  <si>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</si>
  <si>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</si>
  <si>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</si>
  <si>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</si>
  <si>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</si>
  <si>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</si>
  <si>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</si>
  <si>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</si>
  <si>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</si>
  <si>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</si>
  <si>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</si>
  <si>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</si>
  <si>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</si>
  <si>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</si>
  <si>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</si>
  <si>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</si>
  <si>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</si>
  <si>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</si>
  <si>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</si>
  <si>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</si>
  <si>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</si>
  <si>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</si>
  <si>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</si>
  <si>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</si>
  <si>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</si>
  <si>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</si>
  <si>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</si>
  <si>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</si>
  <si>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</si>
  <si>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</si>
  <si>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</si>
  <si>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</si>
  <si>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</si>
  <si>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</si>
  <si>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</si>
  <si>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</si>
  <si>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</si>
  <si>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</si>
  <si>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</si>
  <si>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</si>
  <si>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</si>
  <si>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</si>
  <si>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</si>
  <si>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</si>
  <si>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</si>
  <si>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</si>
  <si>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</si>
  <si>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</si>
  <si>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</si>
  <si>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</si>
  <si>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</si>
  <si>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</si>
  <si>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</si>
  <si>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</si>
  <si>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</si>
  <si>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</si>
  <si>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</si>
  <si>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</si>
  <si>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</si>
  <si>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</si>
  <si>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</si>
  <si>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</si>
  <si>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</si>
  <si>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</si>
  <si>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</si>
  <si>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</si>
  <si>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</si>
  <si>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</si>
  <si>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</si>
  <si>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</si>
  <si>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</si>
  <si>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</si>
  <si>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</si>
  <si>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</si>
  <si>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</si>
  <si>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</si>
  <si>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</si>
  <si>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</si>
  <si>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</si>
  <si>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</si>
  <si>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</si>
  <si>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</si>
  <si>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</si>
  <si>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</si>
  <si>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</si>
  <si>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</si>
  <si>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</si>
  <si>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</si>
  <si>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</si>
  <si>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</si>
  <si>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</si>
  <si>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</si>
  <si>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</si>
  <si>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</si>
  <si>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</si>
  <si>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</si>
  <si>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</si>
  <si>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</si>
  <si>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</si>
  <si>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</si>
  <si>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</si>
  <si>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</si>
  <si>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</si>
  <si>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</si>
  <si>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</si>
  <si>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</si>
  <si>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</si>
  <si>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</si>
  <si>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</si>
  <si>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</si>
  <si>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</si>
  <si>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</si>
  <si>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</si>
  <si>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</si>
  <si>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</si>
  <si>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</si>
  <si>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</si>
  <si>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</si>
  <si>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</si>
  <si>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</si>
  <si>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</si>
  <si>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</si>
  <si>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</si>
  <si>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</si>
  <si>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</si>
  <si>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</si>
  <si>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</si>
  <si>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</si>
  <si>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</si>
  <si>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</si>
  <si>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</si>
  <si>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</si>
  <si>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</si>
  <si>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</si>
  <si>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</si>
  <si>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</si>
  <si>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</si>
  <si>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</si>
  <si>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</si>
  <si>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</si>
  <si>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</si>
  <si>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</si>
  <si>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</si>
  <si>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</si>
  <si>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</si>
  <si>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</si>
  <si>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</si>
  <si>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</si>
  <si>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</si>
  <si>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</si>
  <si>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</si>
  <si>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</si>
  <si>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</si>
  <si>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</si>
  <si>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</si>
  <si>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</si>
  <si>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</si>
  <si>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</si>
  <si>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</si>
  <si>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</si>
  <si>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</si>
  <si>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</si>
  <si>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</si>
  <si>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</si>
  <si>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</si>
  <si>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</si>
  <si>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</si>
  <si>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</si>
  <si>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</si>
  <si>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</si>
  <si>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</si>
  <si>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</si>
  <si>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</si>
  <si>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</si>
  <si>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</si>
  <si>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</si>
  <si>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</si>
  <si>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</si>
  <si>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</si>
  <si>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</si>
  <si>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</si>
  <si>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</si>
  <si>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</si>
  <si>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</si>
  <si>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</si>
  <si>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</si>
  <si>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</si>
  <si>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</si>
  <si>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</si>
  <si>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</si>
  <si>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</si>
  <si>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</si>
  <si>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</si>
  <si>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</si>
  <si>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</si>
  <si>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</si>
  <si>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</si>
  <si>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</si>
  <si>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</si>
  <si>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</si>
  <si>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</si>
  <si>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</si>
  <si>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</si>
  <si>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</si>
  <si>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</si>
  <si>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</si>
  <si>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</si>
  <si>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</si>
  <si>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</si>
  <si>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</si>
  <si>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</si>
  <si>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</si>
  <si>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</si>
  <si>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</si>
  <si>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</si>
  <si>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</si>
  <si>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</si>
  <si>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</si>
  <si>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</si>
  <si>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</si>
  <si>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</si>
  <si>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</si>
  <si>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</si>
  <si>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</si>
  <si>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</si>
  <si>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</si>
  <si>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</si>
  <si>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</si>
  <si>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</si>
  <si>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</si>
  <si>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</si>
  <si>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</si>
  <si>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</si>
  <si>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</si>
  <si>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</si>
  <si>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</si>
  <si>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</si>
  <si>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</si>
  <si>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</si>
  <si>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</si>
  <si>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</si>
  <si>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</si>
  <si>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</si>
  <si>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</si>
  <si>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</si>
  <si>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</si>
  <si>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</si>
  <si>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</si>
  <si>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</si>
  <si>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</si>
  <si>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</si>
  <si>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</si>
  <si>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</si>
  <si>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</si>
  <si>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</si>
  <si>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</si>
  <si>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</si>
  <si>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</si>
  <si>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</si>
  <si>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</si>
  <si>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</si>
  <si>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</si>
  <si>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</si>
  <si>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</si>
  <si>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</si>
  <si>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</si>
  <si>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</si>
  <si>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</si>
  <si>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</si>
  <si>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</si>
  <si>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</si>
  <si>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</si>
  <si>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</si>
  <si>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</si>
  <si>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</si>
  <si>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</si>
  <si>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</si>
  <si>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</si>
  <si>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</si>
  <si>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</si>
  <si>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</si>
  <si>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</si>
  <si>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</si>
  <si>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</si>
  <si>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</si>
  <si>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</si>
  <si>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</si>
  <si>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</si>
  <si>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</si>
  <si>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</si>
  <si>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</si>
  <si>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</si>
  <si>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</si>
  <si>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</si>
  <si>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</si>
  <si>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</si>
  <si>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</si>
  <si>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</si>
  <si>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</si>
  <si>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</si>
  <si>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</si>
  <si>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</si>
  <si>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</si>
  <si>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</si>
  <si>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</si>
  <si>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</si>
  <si>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</si>
  <si>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</si>
  <si>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</si>
  <si>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</si>
  <si>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</si>
  <si>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</si>
  <si>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</si>
  <si>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</si>
  <si>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</si>
  <si>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</si>
  <si>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</si>
  <si>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</si>
  <si>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</si>
  <si>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</si>
  <si>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</si>
  <si>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</si>
  <si>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</si>
  <si>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</si>
  <si>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</si>
  <si>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</si>
  <si>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</si>
  <si>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</si>
  <si>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</si>
  <si>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</si>
  <si>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</si>
  <si>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</si>
  <si>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</si>
  <si>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</si>
  <si>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</si>
  <si>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</si>
  <si>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</si>
  <si>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</si>
  <si>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</si>
  <si>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</si>
  <si>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</si>
  <si>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</si>
  <si>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</si>
  <si>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</si>
  <si>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</si>
  <si>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</si>
  <si>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</si>
  <si>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</si>
  <si>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</si>
  <si>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</si>
  <si>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</si>
  <si>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</si>
  <si>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</si>
  <si>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</si>
  <si>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</si>
  <si>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</si>
  <si>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</si>
  <si>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</si>
  <si>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</si>
  <si>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</si>
  <si>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</si>
  <si>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</si>
  <si>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</si>
  <si>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</si>
  <si>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</si>
  <si>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</si>
  <si>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</si>
  <si>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</si>
  <si>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</si>
  <si>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</si>
  <si>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</si>
  <si>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</si>
  <si>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</si>
  <si>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</si>
  <si>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</si>
  <si>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</si>
  <si>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</si>
  <si>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</si>
  <si>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</si>
  <si>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</si>
  <si>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</si>
  <si>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</si>
  <si>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</si>
  <si>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</si>
  <si>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</si>
  <si>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</si>
  <si>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</si>
  <si>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</si>
  <si>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</si>
  <si>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</si>
  <si>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</si>
  <si>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</si>
  <si>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</si>
  <si>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</si>
  <si>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</si>
  <si>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</si>
  <si>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</si>
  <si>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</si>
  <si>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</si>
  <si>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</si>
  <si>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</si>
  <si>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</si>
  <si>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</si>
  <si>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</si>
  <si>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</si>
  <si>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</si>
  <si>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</si>
  <si>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</si>
  <si>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</si>
  <si>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</si>
  <si>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</si>
  <si>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</si>
  <si>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</si>
  <si>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</si>
  <si>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</si>
  <si>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</si>
  <si>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</si>
  <si>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</si>
  <si>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</si>
  <si>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</si>
  <si>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</si>
  <si>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</si>
  <si>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</si>
  <si>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</si>
  <si>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</si>
  <si>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</si>
  <si>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</si>
  <si>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</si>
  <si>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</si>
  <si>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</si>
  <si>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</si>
  <si>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</si>
  <si>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</si>
  <si>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</si>
  <si>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</si>
  <si>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</si>
  <si>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</si>
  <si>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</si>
  <si>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</si>
  <si>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</si>
  <si>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</si>
  <si>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</si>
  <si>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</si>
  <si>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</si>
  <si>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</si>
  <si>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</si>
  <si>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</si>
  <si>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</si>
  <si>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</si>
  <si>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</si>
  <si>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</si>
  <si>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</si>
  <si>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</si>
  <si>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</si>
  <si>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</si>
  <si>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</si>
  <si>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</si>
  <si>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</si>
  <si>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</si>
  <si>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</si>
  <si>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</si>
  <si>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</si>
  <si>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</si>
  <si>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</si>
  <si>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</si>
  <si>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</si>
  <si>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</si>
  <si>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</si>
  <si>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</si>
  <si>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</si>
  <si>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</si>
  <si>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</si>
  <si>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</si>
  <si>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</si>
  <si>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</si>
  <si>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</si>
  <si>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</si>
  <si>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</si>
  <si>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</si>
  <si>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</si>
  <si>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</si>
  <si>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</si>
  <si>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</si>
  <si>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</si>
  <si>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</si>
  <si>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</si>
  <si>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</si>
  <si>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</si>
  <si>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</si>
  <si>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</si>
  <si>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</si>
  <si>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</si>
  <si>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</si>
  <si>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</si>
  <si>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</si>
  <si>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</si>
  <si>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</si>
  <si>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</si>
  <si>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</si>
  <si>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</si>
  <si>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</si>
  <si>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</si>
  <si>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</si>
  <si>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</si>
  <si>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</si>
  <si>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</si>
  <si>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</si>
  <si>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</si>
  <si>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</si>
  <si>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</si>
  <si>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</si>
  <si>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</si>
  <si>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</si>
  <si>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</si>
  <si>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</si>
  <si>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</si>
  <si>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</si>
  <si>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</si>
  <si>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</si>
  <si>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</si>
  <si>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</si>
  <si>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</si>
  <si>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</si>
  <si>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</si>
  <si>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</si>
  <si>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</si>
  <si>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</si>
  <si>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</si>
  <si>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</si>
  <si>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</si>
  <si>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</si>
  <si>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</si>
  <si>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</si>
  <si>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</si>
  <si>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</si>
  <si>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</si>
  <si>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</si>
  <si>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</si>
  <si>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</si>
  <si>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</si>
  <si>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</si>
  <si>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</si>
  <si>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</si>
  <si>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</si>
  <si>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</si>
  <si>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</si>
  <si>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</si>
  <si>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</si>
  <si>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</si>
  <si>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</si>
  <si>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</si>
  <si>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</si>
  <si>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</si>
  <si>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</si>
  <si>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</si>
  <si>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</si>
  <si>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</si>
  <si>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</si>
  <si>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</si>
  <si>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</si>
  <si>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</si>
  <si>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</si>
  <si>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</si>
  <si>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</si>
  <si>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</si>
  <si>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</si>
  <si>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</si>
  <si>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</si>
  <si>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</si>
  <si>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</si>
  <si>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</si>
  <si>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</si>
  <si>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</si>
  <si>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</si>
  <si>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</si>
  <si>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</si>
  <si>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</si>
  <si>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</si>
  <si>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</si>
  <si>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</si>
  <si>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</si>
  <si>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</si>
  <si>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</si>
  <si>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</si>
  <si>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</si>
  <si>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</si>
  <si>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</si>
  <si>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</si>
  <si>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</si>
  <si>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</si>
  <si>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</si>
  <si>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</si>
  <si>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</si>
  <si>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</si>
  <si>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</si>
  <si>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</si>
  <si>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</si>
  <si>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</si>
  <si>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</si>
  <si>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</si>
  <si>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</si>
  <si>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</si>
  <si>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</si>
  <si>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</si>
  <si>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</si>
  <si>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</si>
  <si>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</si>
  <si>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</si>
  <si>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</si>
  <si>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</si>
  <si>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</si>
  <si>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</si>
  <si>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</si>
  <si>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</si>
  <si>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</si>
  <si>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</si>
  <si>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</si>
  <si>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</si>
  <si>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</si>
  <si>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</si>
  <si>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</si>
  <si>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</si>
  <si>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</si>
  <si>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</si>
  <si>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</si>
  <si>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</si>
  <si>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</si>
  <si>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</si>
  <si>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</si>
  <si>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</si>
  <si>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</si>
  <si>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</si>
  <si>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</si>
  <si>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</si>
  <si>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</si>
  <si>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</si>
  <si>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</si>
  <si>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</si>
  <si>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</si>
  <si>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</si>
  <si>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</si>
  <si>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</si>
  <si>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</si>
  <si>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</si>
  <si>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</si>
  <si>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</si>
  <si>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</si>
  <si>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</si>
  <si>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</si>
  <si>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</si>
  <si>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</si>
  <si>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</si>
  <si>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</si>
  <si>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</si>
  <si>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</si>
  <si>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</si>
  <si>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</si>
  <si>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</si>
  <si>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</si>
  <si>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</si>
  <si>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</si>
  <si>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</si>
  <si>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</si>
  <si>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</si>
  <si>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</si>
  <si>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</si>
  <si>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</si>
  <si>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</si>
  <si>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</si>
  <si>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</si>
  <si>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</si>
  <si>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</si>
  <si>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</si>
  <si>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</si>
  <si>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</si>
  <si>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</si>
  <si>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</si>
  <si>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</si>
  <si>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</si>
  <si>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</si>
  <si>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</si>
  <si>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</si>
  <si>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</si>
  <si>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</si>
  <si>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</si>
  <si>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</si>
  <si>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</si>
  <si>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</si>
  <si>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</si>
  <si>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</si>
  <si>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</si>
  <si>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</si>
  <si>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</si>
  <si>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</si>
  <si>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</si>
  <si>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</si>
  <si>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</si>
  <si>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</si>
  <si>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</si>
  <si>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</si>
  <si>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</si>
  <si>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</si>
  <si>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</si>
  <si>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</si>
  <si>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</si>
  <si>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</si>
  <si>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</si>
  <si>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</si>
  <si>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</si>
  <si>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</si>
  <si>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</si>
  <si>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</si>
  <si>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</si>
  <si>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</si>
  <si>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</si>
  <si>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</si>
  <si>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</si>
  <si>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</si>
  <si>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</si>
  <si>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</si>
  <si>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</si>
  <si>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</si>
  <si>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</si>
  <si>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</si>
  <si>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</si>
  <si>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</si>
  <si>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</si>
  <si>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</si>
  <si>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</si>
  <si>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</si>
  <si>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</si>
  <si>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</si>
  <si>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</si>
  <si>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</si>
  <si>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</si>
  <si>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</si>
  <si>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</si>
  <si>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</si>
  <si>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</si>
  <si>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</si>
  <si>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</si>
  <si>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</si>
  <si>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</si>
  <si>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</si>
  <si>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</si>
  <si>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</si>
  <si>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</si>
  <si>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</si>
  <si>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</si>
  <si>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</si>
  <si>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</si>
  <si>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</si>
  <si>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</si>
  <si>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</si>
  <si>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</si>
  <si>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</si>
  <si>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</si>
  <si>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</si>
  <si>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</si>
  <si>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</si>
  <si>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</si>
  <si>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</si>
  <si>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</si>
  <si>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</si>
  <si>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</si>
  <si>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</si>
  <si>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</si>
  <si>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</si>
  <si>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</si>
  <si>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</si>
  <si>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</si>
  <si>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</si>
  <si>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</si>
  <si>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</si>
  <si>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</si>
  <si>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</si>
  <si>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</si>
  <si>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</si>
  <si>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</si>
  <si>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</si>
  <si>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</si>
  <si>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</si>
  <si>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</si>
  <si>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</si>
  <si>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</si>
  <si>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</si>
  <si>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</si>
  <si>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</si>
  <si>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</si>
  <si>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</si>
  <si>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</si>
  <si>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</si>
  <si>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</si>
  <si>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</si>
  <si>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</si>
  <si>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</si>
  <si>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</si>
  <si>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</si>
  <si>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</si>
  <si>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</si>
  <si>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</si>
  <si>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</si>
  <si>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</si>
  <si>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</si>
  <si>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</si>
  <si>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</si>
  <si>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</si>
  <si>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</si>
  <si>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</si>
  <si>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</si>
  <si>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</si>
  <si>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</si>
  <si>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</si>
  <si>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</si>
  <si>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</si>
  <si>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</si>
  <si>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</si>
  <si>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</si>
  <si>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</si>
  <si>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</si>
  <si>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</si>
  <si>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</si>
  <si>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</si>
  <si>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</si>
  <si>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</si>
  <si>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</si>
  <si>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</si>
  <si>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</si>
  <si>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</si>
  <si>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</si>
  <si>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</si>
  <si>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</si>
  <si>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</si>
  <si>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</si>
  <si>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</si>
  <si>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</si>
  <si>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</si>
  <si>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</si>
  <si>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</si>
  <si>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</si>
  <si>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</si>
  <si>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</si>
  <si>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</si>
  <si>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</si>
  <si>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</si>
  <si>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</si>
  <si>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</si>
  <si>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</si>
  <si>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</si>
  <si>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</si>
  <si>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</si>
  <si>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</si>
  <si>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</si>
  <si>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</si>
  <si>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</si>
  <si>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</si>
  <si>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</si>
  <si>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</si>
  <si>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</si>
  <si>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</si>
  <si>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</si>
  <si>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</si>
  <si>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</si>
  <si>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</si>
  <si>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</si>
  <si>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</si>
  <si>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</si>
  <si>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</si>
  <si>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</si>
  <si>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</si>
  <si>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</si>
  <si>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</si>
  <si>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</si>
  <si>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</si>
  <si>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</si>
  <si>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</si>
  <si>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</si>
  <si>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</si>
  <si>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</si>
  <si>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</si>
  <si>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</si>
  <si>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</si>
  <si>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</si>
  <si>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</si>
  <si>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</si>
  <si>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</si>
  <si>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</si>
  <si>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</si>
  <si>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</si>
  <si>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</si>
  <si>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</si>
  <si>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</si>
  <si>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</si>
  <si>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</si>
  <si>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</si>
  <si>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</si>
  <si>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</si>
  <si>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</si>
  <si>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</si>
  <si>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</si>
  <si>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</si>
  <si>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</si>
  <si>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</si>
  <si>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</si>
  <si>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</si>
  <si>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</si>
  <si>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</si>
  <si>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</si>
  <si>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</si>
  <si>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</si>
  <si>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</si>
  <si>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</si>
  <si>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</si>
  <si>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</si>
  <si>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</si>
  <si>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</si>
  <si>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</si>
  <si>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</si>
  <si>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</si>
  <si>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</si>
  <si>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</si>
  <si>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</si>
  <si>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</si>
  <si>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</si>
  <si>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</si>
  <si>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</si>
  <si>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</si>
  <si>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</si>
  <si>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</si>
  <si>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</si>
  <si>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</si>
  <si>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</si>
  <si>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</si>
  <si>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</si>
  <si>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</si>
  <si>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</si>
  <si>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</si>
  <si>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</si>
  <si>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</si>
  <si>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</si>
  <si>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</si>
  <si>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</si>
  <si>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</si>
  <si>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</si>
  <si>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</si>
  <si>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</si>
  <si>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</si>
  <si>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</si>
  <si>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</si>
  <si>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</si>
  <si>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</si>
  <si>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</si>
  <si>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</si>
  <si>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</si>
  <si>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</si>
  <si>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</si>
  <si>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</si>
  <si>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</si>
  <si>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</si>
  <si>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</si>
  <si>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</si>
  <si>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</si>
  <si>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</si>
  <si>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</si>
  <si>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</si>
  <si>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</si>
  <si>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</si>
  <si>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</si>
  <si>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</si>
  <si>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</si>
  <si>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</si>
  <si>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</si>
  <si>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</si>
  <si>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</si>
  <si>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</si>
  <si>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</si>
  <si>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</si>
  <si>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</si>
  <si>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</si>
  <si>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</si>
  <si>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</si>
  <si>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</si>
  <si>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</si>
  <si>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</si>
  <si>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</si>
  <si>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</si>
  <si>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</si>
  <si>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</si>
  <si>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</si>
  <si>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</si>
  <si>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</si>
  <si>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</si>
  <si>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</si>
  <si>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</si>
  <si>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</si>
  <si>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</si>
  <si>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</si>
  <si>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</si>
  <si>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</si>
  <si>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</si>
  <si>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</si>
  <si>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</si>
  <si>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</si>
  <si>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</si>
  <si>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</si>
  <si>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</si>
  <si>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</si>
  <si>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</si>
  <si>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</si>
  <si>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</si>
  <si>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</si>
  <si>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</si>
  <si>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</si>
  <si>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</si>
  <si>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</si>
  <si>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</si>
  <si>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</si>
  <si>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</si>
  <si>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</si>
  <si>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</si>
  <si>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</si>
  <si>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</si>
  <si>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</si>
  <si>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</si>
  <si>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</si>
  <si>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</si>
  <si>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</si>
  <si>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</si>
  <si>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</si>
  <si>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</si>
  <si>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</si>
  <si>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</si>
  <si>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</si>
  <si>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</si>
  <si>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</si>
  <si>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</si>
  <si>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</si>
  <si>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</si>
  <si>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</si>
  <si>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</si>
  <si>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</si>
  <si>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</si>
  <si>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</si>
  <si>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</si>
  <si>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</si>
  <si>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</si>
  <si>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</si>
  <si>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</si>
  <si>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</si>
  <si>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</si>
  <si>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</si>
  <si>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</si>
  <si>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</si>
  <si>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</si>
  <si>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</si>
  <si>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</si>
  <si>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</si>
  <si>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</si>
  <si>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</si>
  <si>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</si>
  <si>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</si>
  <si>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</si>
  <si>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</si>
  <si>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</si>
  <si>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</si>
  <si>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</si>
  <si>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</si>
  <si>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</si>
  <si>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</si>
  <si>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</si>
  <si>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</si>
  <si>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</si>
  <si>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</si>
  <si>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</si>
  <si>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</si>
  <si>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</si>
  <si>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</si>
  <si>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</si>
  <si>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</si>
  <si>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</si>
  <si>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</si>
  <si>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</si>
  <si>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</si>
  <si>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</si>
  <si>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</si>
  <si>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</si>
  <si>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</si>
  <si>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</si>
  <si>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</si>
  <si>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</si>
  <si>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</si>
  <si>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</si>
  <si>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</si>
  <si>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</si>
  <si>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</si>
  <si>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</si>
  <si>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</si>
  <si>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</si>
  <si>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</si>
  <si>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</si>
  <si>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</si>
  <si>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</si>
  <si>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</si>
  <si>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</si>
  <si>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</si>
  <si>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</si>
  <si>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</si>
  <si>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</si>
  <si>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</si>
  <si>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</si>
  <si>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</si>
  <si>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</si>
  <si>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</si>
  <si>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</si>
  <si>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</si>
  <si>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</si>
  <si>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</si>
  <si>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</si>
  <si>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</si>
  <si>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</si>
  <si>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</si>
  <si>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</si>
  <si>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</si>
  <si>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</si>
  <si>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</si>
  <si>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</si>
  <si>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</si>
  <si>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</si>
  <si>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</si>
  <si>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</si>
  <si>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</si>
  <si>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</si>
  <si>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</si>
  <si>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</si>
  <si>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</si>
  <si>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</si>
  <si>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</si>
  <si>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</si>
  <si>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</si>
  <si>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</si>
  <si>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</si>
  <si>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</si>
  <si>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</si>
  <si>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</si>
  <si>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</si>
  <si>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</si>
  <si>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</si>
  <si>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</si>
  <si>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</si>
  <si>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</si>
  <si>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</si>
  <si>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</si>
  <si>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</si>
  <si>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</si>
  <si>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</si>
  <si>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</si>
  <si>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</si>
  <si>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</si>
  <si>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</si>
  <si>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</si>
  <si>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</si>
  <si>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</si>
  <si>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</si>
  <si>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</si>
  <si>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</si>
  <si>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</si>
  <si>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</si>
  <si>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</si>
  <si>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</si>
  <si>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</si>
  <si>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</si>
  <si>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</si>
  <si>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</si>
  <si>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</si>
  <si>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</si>
  <si>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</si>
  <si>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</si>
  <si>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</si>
  <si>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</si>
  <si>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</si>
  <si>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</si>
  <si>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</si>
  <si>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</si>
  <si>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</si>
  <si>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</si>
  <si>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</si>
  <si>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</si>
  <si>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</si>
  <si>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</si>
  <si>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</si>
  <si>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</si>
  <si>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</si>
  <si>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</si>
  <si>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</si>
  <si>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</si>
  <si>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</si>
  <si>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</si>
  <si>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</si>
  <si>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</si>
  <si>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</si>
  <si>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</si>
  <si>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</si>
  <si>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</si>
  <si>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</si>
  <si>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</si>
  <si>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</si>
  <si>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</si>
  <si>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</si>
  <si>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</si>
  <si>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</si>
  <si>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</si>
  <si>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</si>
  <si>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</si>
  <si>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</si>
  <si>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</si>
  <si>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</si>
  <si>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</si>
  <si>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</si>
  <si>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</si>
  <si>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</si>
  <si>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</si>
  <si>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</si>
  <si>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</si>
  <si>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</si>
  <si>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</si>
  <si>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</si>
  <si>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</si>
  <si>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</si>
  <si>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</si>
  <si>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</si>
  <si>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</si>
  <si>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</si>
  <si>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</si>
  <si>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</si>
  <si>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</si>
  <si>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</si>
  <si>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</si>
  <si>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</si>
  <si>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</si>
  <si>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</si>
  <si>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</si>
  <si>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</si>
  <si>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</si>
  <si>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</si>
  <si>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</si>
  <si>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</si>
  <si>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</si>
  <si>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</si>
  <si>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</si>
  <si>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</si>
  <si>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</si>
  <si>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</si>
  <si>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</si>
  <si>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</si>
  <si>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</si>
  <si>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</si>
  <si>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</si>
  <si>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</si>
  <si>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</si>
  <si>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</si>
  <si>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</si>
  <si>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</si>
  <si>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</si>
  <si>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</si>
  <si>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</si>
  <si>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</si>
  <si>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</si>
  <si>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</si>
  <si>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</si>
  <si>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</si>
  <si>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</si>
  <si>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</si>
  <si>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</si>
  <si>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</si>
  <si>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</si>
  <si>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</si>
  <si>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</si>
  <si>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</si>
  <si>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</si>
  <si>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</si>
  <si>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</si>
  <si>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</si>
  <si>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</si>
  <si>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</si>
  <si>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</si>
  <si>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</si>
  <si>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</si>
  <si>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</si>
  <si>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</si>
  <si>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</si>
  <si>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</si>
  <si>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</si>
  <si>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</si>
  <si>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</si>
  <si>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</si>
  <si>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</si>
  <si>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</si>
  <si>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</si>
  <si>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</si>
  <si>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</si>
  <si>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</si>
  <si>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</si>
  <si>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</si>
  <si>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</si>
  <si>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</si>
  <si>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</si>
  <si>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</si>
  <si>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</si>
  <si>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</si>
  <si>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</si>
  <si>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</si>
  <si>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</si>
  <si>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</si>
  <si>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</si>
  <si>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</si>
  <si>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</si>
  <si>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</si>
  <si>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</si>
  <si>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</si>
  <si>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</si>
  <si>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</si>
  <si>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</si>
  <si>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</si>
  <si>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</si>
  <si>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</si>
  <si>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</si>
  <si>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</si>
  <si>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</si>
  <si>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</si>
  <si>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</si>
  <si>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</si>
  <si>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</si>
  <si>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</si>
  <si>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</si>
  <si>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</si>
  <si>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</si>
  <si>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</si>
  <si>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</si>
  <si>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</si>
  <si>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</si>
  <si>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</si>
  <si>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</si>
  <si>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</si>
  <si>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</si>
  <si>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</si>
  <si>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</si>
  <si>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</si>
  <si>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</si>
  <si>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</si>
  <si>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</si>
  <si>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</si>
  <si>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</si>
  <si>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</si>
  <si>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</si>
  <si>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</si>
  <si>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</si>
  <si>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</si>
  <si>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</si>
  <si>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</si>
  <si>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</si>
  <si>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</si>
  <si>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</si>
  <si>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</si>
  <si>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</si>
  <si>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</si>
  <si>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</si>
  <si>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</si>
  <si>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</si>
  <si>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</si>
  <si>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</si>
  <si>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</si>
  <si>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</si>
  <si>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</si>
  <si>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</si>
  <si>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</si>
  <si>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</si>
  <si>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</si>
  <si>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</si>
  <si>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</si>
  <si>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</si>
  <si>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</si>
  <si>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</si>
  <si>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</si>
  <si>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</si>
  <si>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</si>
  <si>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</si>
  <si>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</si>
  <si>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</si>
  <si>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</si>
  <si>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</si>
  <si>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</si>
  <si>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</si>
  <si>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</si>
  <si>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</si>
  <si>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</si>
  <si>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</si>
  <si>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</si>
  <si>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</si>
  <si>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</si>
  <si>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</si>
  <si>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</si>
  <si>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</si>
  <si>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</si>
  <si>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</si>
  <si>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</si>
  <si>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</si>
  <si>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</si>
  <si>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</si>
  <si>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</si>
  <si>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</si>
  <si>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</si>
  <si>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</si>
  <si>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</si>
  <si>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</si>
  <si>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</si>
  <si>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</si>
  <si>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</si>
  <si>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</si>
  <si>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</si>
  <si>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</si>
  <si>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</si>
  <si>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</si>
  <si>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</si>
  <si>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</si>
  <si>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</si>
  <si>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</si>
  <si>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</si>
  <si>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</si>
  <si>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</si>
  <si>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</si>
  <si>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</si>
  <si>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</si>
  <si>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</si>
  <si>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</si>
  <si>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</si>
  <si>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</si>
  <si>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</si>
  <si>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</si>
  <si>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</si>
  <si>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</si>
  <si>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</si>
  <si>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</si>
  <si>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</si>
  <si>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</si>
  <si>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</si>
  <si>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</si>
  <si>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</si>
  <si>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</si>
  <si>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</si>
  <si>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</si>
  <si>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</si>
  <si>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</si>
  <si>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</si>
  <si>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</si>
  <si>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</si>
  <si>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</si>
  <si>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</si>
  <si>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</si>
  <si>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</si>
  <si>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</si>
  <si>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</si>
  <si>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</si>
  <si>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</si>
  <si>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</si>
  <si>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</si>
  <si>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</si>
  <si>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</si>
  <si>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</si>
  <si>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</si>
  <si>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</si>
  <si>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</si>
  <si>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</si>
  <si>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</si>
  <si>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</si>
  <si>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</si>
  <si>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</si>
  <si>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</si>
  <si>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</si>
  <si>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</si>
  <si>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</si>
  <si>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</si>
  <si>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</si>
  <si>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</si>
  <si>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</si>
  <si>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</si>
  <si>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</si>
  <si>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</si>
  <si>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</si>
  <si>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</si>
  <si>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</si>
  <si>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</si>
  <si>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</si>
  <si>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</si>
  <si>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</si>
  <si>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</si>
  <si>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</si>
  <si>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</si>
  <si>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</si>
  <si>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</si>
  <si>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</si>
  <si>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</si>
  <si>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</si>
  <si>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</si>
  <si>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</si>
  <si>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</si>
  <si>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</si>
  <si>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</si>
  <si>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</si>
  <si>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</si>
  <si>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</si>
  <si>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</si>
  <si>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</si>
  <si>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</si>
  <si>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</si>
  <si>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</si>
  <si>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</si>
  <si>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</si>
  <si>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</si>
  <si>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</si>
  <si>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</si>
  <si>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</si>
  <si>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</si>
  <si>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</si>
  <si>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</si>
  <si>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</si>
  <si>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</si>
  <si>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</si>
  <si>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</si>
  <si>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</si>
  <si>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</si>
  <si>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</si>
  <si>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</si>
  <si>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</si>
  <si>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</si>
  <si>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</si>
  <si>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</si>
  <si>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</si>
  <si>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</si>
  <si>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</si>
  <si>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</si>
  <si>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</si>
  <si>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</si>
  <si>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</si>
  <si>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</si>
  <si>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</si>
  <si>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</si>
  <si>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</si>
  <si>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</si>
  <si>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</si>
  <si>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</si>
  <si>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</si>
  <si>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</si>
  <si>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</si>
  <si>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</si>
  <si>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</si>
  <si>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</si>
  <si>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</si>
  <si>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</si>
  <si>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</si>
  <si>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</si>
  <si>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</si>
  <si>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</si>
  <si>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</si>
  <si>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</si>
  <si>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</si>
  <si>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</si>
  <si>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</si>
  <si>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</si>
  <si>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</si>
  <si>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</si>
  <si>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</si>
  <si>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</si>
  <si>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</si>
  <si>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</si>
  <si>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</si>
  <si>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</si>
  <si>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</si>
  <si>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</si>
  <si>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</si>
  <si>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</si>
  <si>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</si>
  <si>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</si>
  <si>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</si>
  <si>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</si>
  <si>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</si>
  <si>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</si>
  <si>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</si>
  <si>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</si>
  <si>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</si>
  <si>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</si>
  <si>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</si>
  <si>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</si>
  <si>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</si>
  <si>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</si>
  <si>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</si>
  <si>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</si>
  <si>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</si>
  <si>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</si>
  <si>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</si>
  <si>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</si>
  <si>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</si>
  <si>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</si>
  <si>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</si>
  <si>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</si>
  <si>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</si>
  <si>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</si>
  <si>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</si>
  <si>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</si>
  <si>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</si>
  <si>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</si>
  <si>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</si>
  <si>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</si>
  <si>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</si>
  <si>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</si>
  <si>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</si>
  <si>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</si>
  <si>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</si>
  <si>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</si>
  <si>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</si>
  <si>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</si>
  <si>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</si>
  <si>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</si>
  <si>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</si>
  <si>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</si>
  <si>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</si>
  <si>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</si>
  <si>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</si>
  <si>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</si>
  <si>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</si>
  <si>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</si>
  <si>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</si>
  <si>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</si>
  <si>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</si>
  <si>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</si>
  <si>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</si>
  <si>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</si>
  <si>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</si>
  <si>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</si>
  <si>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</si>
  <si>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</si>
  <si>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</si>
  <si>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</si>
  <si>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</si>
  <si>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</si>
  <si>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</si>
  <si>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</si>
  <si>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</si>
  <si>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</si>
  <si>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</si>
  <si>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</si>
  <si>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</si>
  <si>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</si>
  <si>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</si>
  <si>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</si>
  <si>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</si>
  <si>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</si>
  <si>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</si>
  <si>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</si>
  <si>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</si>
  <si>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</si>
  <si>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</si>
  <si>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</si>
  <si>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</si>
  <si>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</si>
  <si>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</si>
  <si>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</si>
  <si>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</si>
  <si>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</si>
  <si>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</si>
  <si>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</si>
  <si>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</si>
  <si>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</si>
  <si>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</si>
  <si>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</si>
  <si>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</si>
  <si>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</si>
  <si>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</si>
  <si>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</si>
  <si>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</si>
  <si>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</si>
  <si>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</si>
  <si>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</si>
  <si>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</si>
  <si>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</si>
  <si>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</si>
  <si>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</si>
  <si>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</si>
  <si>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</si>
  <si>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</si>
  <si>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</si>
  <si>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</si>
  <si>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</si>
  <si>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</si>
  <si>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</si>
  <si>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</si>
  <si>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</si>
  <si>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</si>
  <si>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</si>
  <si>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</si>
  <si>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</si>
  <si>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</si>
  <si>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</si>
  <si>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</si>
  <si>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</si>
  <si>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</si>
  <si>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</si>
  <si>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</si>
  <si>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</si>
  <si>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</si>
  <si>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</si>
  <si>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</si>
  <si>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</si>
  <si>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</si>
  <si>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</si>
  <si>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</si>
  <si>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</si>
  <si>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</si>
  <si>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</si>
  <si>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</si>
  <si>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</si>
  <si>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</si>
  <si>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</si>
  <si>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</si>
  <si>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</si>
  <si>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</si>
  <si>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</si>
  <si>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</si>
  <si>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</si>
  <si>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</si>
  <si>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</si>
  <si>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</si>
  <si>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</si>
  <si>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</si>
  <si>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</si>
  <si>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</si>
  <si>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</si>
  <si>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</si>
  <si>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</si>
  <si>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</si>
  <si>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</si>
  <si>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</si>
  <si>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</si>
  <si>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</si>
  <si>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</si>
  <si>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</si>
  <si>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</si>
  <si>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</si>
  <si>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</si>
  <si>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</si>
  <si>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</si>
  <si>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</si>
  <si>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</si>
  <si>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</si>
  <si>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</si>
  <si>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</si>
  <si>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</si>
  <si>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</si>
  <si>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</si>
  <si>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</si>
  <si>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</si>
  <si>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</si>
  <si>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</si>
  <si>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</si>
  <si>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</si>
  <si>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</si>
  <si>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</si>
  <si>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</si>
  <si>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</si>
  <si>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</si>
  <si>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</si>
  <si>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</si>
  <si>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</si>
  <si>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</si>
  <si>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</si>
  <si>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</si>
  <si>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</si>
  <si>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</si>
  <si>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</si>
  <si>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</si>
  <si>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</si>
  <si>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</si>
  <si>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</si>
  <si>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</si>
  <si>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</si>
  <si>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</si>
  <si>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</si>
  <si>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</si>
  <si>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</si>
  <si>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</si>
  <si>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</si>
  <si>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</si>
  <si>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</si>
  <si>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</si>
  <si>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</si>
  <si>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</si>
  <si>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</si>
  <si>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</si>
  <si>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</si>
  <si>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</si>
  <si>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</si>
  <si>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</si>
  <si>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</si>
  <si>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</si>
  <si>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</si>
  <si>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</si>
  <si>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</si>
  <si>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</si>
  <si>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</si>
  <si>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</si>
  <si>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</si>
  <si>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</si>
  <si>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</si>
  <si>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</si>
  <si>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</si>
  <si>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</si>
  <si>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</si>
  <si>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</si>
  <si>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</si>
  <si>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</si>
  <si>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</si>
  <si>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</si>
  <si>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</si>
  <si>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</si>
  <si>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</si>
  <si>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</si>
  <si>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</si>
  <si>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</si>
  <si>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</si>
  <si>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</si>
  <si>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</si>
  <si>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</si>
  <si>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</si>
  <si>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</si>
  <si>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</si>
  <si>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</si>
  <si>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</si>
  <si>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</si>
  <si>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</si>
  <si>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</si>
  <si>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</si>
  <si>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</si>
  <si>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</si>
  <si>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</si>
  <si>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</si>
  <si>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</si>
  <si>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</si>
  <si>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</si>
  <si>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</si>
  <si>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</si>
  <si>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</si>
  <si>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</si>
  <si>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</si>
  <si>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</si>
  <si>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</si>
  <si>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</si>
  <si>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</si>
  <si>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</si>
  <si>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</si>
  <si>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</si>
  <si>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</si>
  <si>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</si>
  <si>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</si>
  <si>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</si>
  <si>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</si>
  <si>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</si>
  <si>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</si>
  <si>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</si>
  <si>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</si>
  <si>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</si>
  <si>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</si>
  <si>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</si>
  <si>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</si>
  <si>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</si>
  <si>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</si>
  <si>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</si>
  <si>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</si>
  <si>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</si>
  <si>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</si>
  <si>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</si>
  <si>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</si>
  <si>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</si>
  <si>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</si>
  <si>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</si>
  <si>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</si>
  <si>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</si>
  <si>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</si>
  <si>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</si>
  <si>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</si>
  <si>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</si>
  <si>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</si>
  <si>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</si>
  <si>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</si>
  <si>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</si>
  <si>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</si>
  <si>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</si>
  <si>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</si>
  <si>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</si>
  <si>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</si>
  <si>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</si>
  <si>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</si>
  <si>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</si>
  <si>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</si>
  <si>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</si>
  <si>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</si>
  <si>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</si>
  <si>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</si>
  <si>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</si>
  <si>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</si>
  <si>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</si>
  <si>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</si>
  <si>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</si>
  <si>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</si>
  <si>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</si>
  <si>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</si>
  <si>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</si>
  <si>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</si>
  <si>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</si>
  <si>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</si>
  <si>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</si>
  <si>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</si>
  <si>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</si>
  <si>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</si>
  <si>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</si>
  <si>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</si>
  <si>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</si>
  <si>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</si>
  <si>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</si>
  <si>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</si>
  <si>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</si>
  <si>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</si>
  <si>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</si>
  <si>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</si>
  <si>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</si>
  <si>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</si>
  <si>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</si>
  <si>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</si>
  <si>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</si>
  <si>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</si>
  <si>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</si>
  <si>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</si>
  <si>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</si>
  <si>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</si>
  <si>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</si>
  <si>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</si>
  <si>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</si>
  <si>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</si>
  <si>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</si>
  <si>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</si>
  <si>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</si>
  <si>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</si>
  <si>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</si>
  <si>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</si>
  <si>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</si>
  <si>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</si>
  <si>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</si>
  <si>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</si>
  <si>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</si>
  <si>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</si>
  <si>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</si>
  <si>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</si>
  <si>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</si>
  <si>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</si>
  <si>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</si>
  <si>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</si>
  <si>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</si>
  <si>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</si>
  <si>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</si>
  <si>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</si>
  <si>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</si>
  <si>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</si>
  <si>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</si>
  <si>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</si>
  <si>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</si>
  <si>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</si>
  <si>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</si>
  <si>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</si>
  <si>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</si>
  <si>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</si>
  <si>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</si>
  <si>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</si>
  <si>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</si>
  <si>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</si>
  <si>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</si>
  <si>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</si>
  <si>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</si>
  <si>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</si>
  <si>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</si>
  <si>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</si>
  <si>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</si>
  <si>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</si>
  <si>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</si>
  <si>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</si>
  <si>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</si>
  <si>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</si>
  <si>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</si>
  <si>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</si>
  <si>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</si>
  <si>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</si>
  <si>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</si>
  <si>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</si>
  <si>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</si>
  <si>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</si>
  <si>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</si>
  <si>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</si>
  <si>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</si>
  <si>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</si>
  <si>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</si>
  <si>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</si>
  <si>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</si>
  <si>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</si>
  <si>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</si>
  <si>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</si>
  <si>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</si>
  <si>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</si>
  <si>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</si>
  <si>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</si>
  <si>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</si>
  <si>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</si>
  <si>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</si>
  <si>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</si>
  <si>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</si>
  <si>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</si>
  <si>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</si>
  <si>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</si>
  <si>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</si>
  <si>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</si>
  <si>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</si>
  <si>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</si>
  <si>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</si>
  <si>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</si>
  <si>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</si>
  <si>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</si>
  <si>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</si>
  <si>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</si>
  <si>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</si>
  <si>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</si>
  <si>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</si>
  <si>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</si>
  <si>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</si>
  <si>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</si>
  <si>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</si>
  <si>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</si>
  <si>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</si>
  <si>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</si>
  <si>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</si>
  <si>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</si>
  <si>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</si>
  <si>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</si>
  <si>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</si>
  <si>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</si>
  <si>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</si>
  <si>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</si>
  <si>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</si>
  <si>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</si>
  <si>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</si>
  <si>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</si>
  <si>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</si>
  <si>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</si>
  <si>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</si>
  <si>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</si>
  <si>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</si>
  <si>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</si>
  <si>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</si>
  <si>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</si>
  <si>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</si>
  <si>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</si>
  <si>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</si>
  <si>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</si>
  <si>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</si>
  <si>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</si>
  <si>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</si>
  <si>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</si>
  <si>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</si>
  <si>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</si>
  <si>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</si>
  <si>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</si>
  <si>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</si>
  <si>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</si>
  <si>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</si>
  <si>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</si>
  <si>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</si>
  <si>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</si>
  <si>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</si>
  <si>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</si>
  <si>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</si>
  <si>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</si>
  <si>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</si>
  <si>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</si>
  <si>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</si>
  <si>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</si>
  <si>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</si>
  <si>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</si>
  <si>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</si>
  <si>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</si>
  <si>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</si>
  <si>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</si>
  <si>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</si>
  <si>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</si>
  <si>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</si>
  <si>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</si>
  <si>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</si>
  <si>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</si>
  <si>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</si>
  <si>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</si>
  <si>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</si>
  <si>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</si>
  <si>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</si>
  <si>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</si>
  <si>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</si>
  <si>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</si>
  <si>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</si>
  <si>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</si>
  <si>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</si>
  <si>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</si>
  <si>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</si>
  <si>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</si>
  <si>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</si>
  <si>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</si>
  <si>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</si>
  <si>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</si>
  <si>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</si>
  <si>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</si>
  <si>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</si>
  <si>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</si>
  <si>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</si>
  <si>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</si>
  <si>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</si>
  <si>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</si>
  <si>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</si>
  <si>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</si>
  <si>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</si>
  <si>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</si>
  <si>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</si>
  <si>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</si>
  <si>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</si>
  <si>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</si>
  <si>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</si>
  <si>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</si>
  <si>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</si>
  <si>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</si>
  <si>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</si>
  <si>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</si>
  <si>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</si>
  <si>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</si>
  <si>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</si>
  <si>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</si>
  <si>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</si>
  <si>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</si>
  <si>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</si>
  <si>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</si>
  <si>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</si>
  <si>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</si>
  <si>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</si>
  <si>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</si>
  <si>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</si>
  <si>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</si>
  <si>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</si>
  <si>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</si>
  <si>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</si>
  <si>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</si>
  <si>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</si>
  <si>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</si>
  <si>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</si>
  <si>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</si>
  <si>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</si>
  <si>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</si>
  <si>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</si>
  <si>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</si>
  <si>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</si>
  <si>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</si>
  <si>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</si>
  <si>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</si>
  <si>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</si>
  <si>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</si>
  <si>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</si>
  <si>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</si>
  <si>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</si>
  <si>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</si>
  <si>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</si>
  <si>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</si>
  <si>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</si>
  <si>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</si>
  <si>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</si>
  <si>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</si>
  <si>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</si>
  <si>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</si>
  <si>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</si>
  <si>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</si>
  <si>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</si>
  <si>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</si>
  <si>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</si>
  <si>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</si>
  <si>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</si>
  <si>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</si>
  <si>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</si>
  <si>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</si>
  <si>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</si>
  <si>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</si>
  <si>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</si>
  <si>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</si>
  <si>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</si>
  <si>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</si>
  <si>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</si>
  <si>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</si>
  <si>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</si>
  <si>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</si>
  <si>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</si>
  <si>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</si>
  <si>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</si>
  <si>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</si>
  <si>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</si>
  <si>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</si>
  <si>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</si>
  <si>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</si>
  <si>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</si>
  <si>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</si>
  <si>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</si>
  <si>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</si>
  <si>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</si>
  <si>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</si>
  <si>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</si>
  <si>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</si>
  <si>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</si>
  <si>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</si>
  <si>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</si>
  <si>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</si>
  <si>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</si>
  <si>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</si>
  <si>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</si>
  <si>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</si>
  <si>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</si>
  <si>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</si>
  <si>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</si>
  <si>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</si>
  <si>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</si>
  <si>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</si>
  <si>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</si>
  <si>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</si>
  <si>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</si>
  <si>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</si>
  <si>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</si>
  <si>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</si>
  <si>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</si>
  <si>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</si>
  <si>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</si>
  <si>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</si>
  <si>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</si>
  <si>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</si>
  <si>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</si>
  <si>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</si>
  <si>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</si>
  <si>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</si>
  <si>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</si>
  <si>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</si>
  <si>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</si>
  <si>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</si>
  <si>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</si>
  <si>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</si>
  <si>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</si>
  <si>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</si>
  <si>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</si>
  <si>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</si>
  <si>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</si>
  <si>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</si>
  <si>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</si>
  <si>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</si>
  <si>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</si>
  <si>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</si>
  <si>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</si>
  <si>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</si>
  <si>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</si>
  <si>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</si>
  <si>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</si>
  <si>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</si>
  <si>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</si>
  <si>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</si>
  <si>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</si>
  <si>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</si>
  <si>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</si>
  <si>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</si>
  <si>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</si>
  <si>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</si>
  <si>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</si>
  <si>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</si>
  <si>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</si>
  <si>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</si>
  <si>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</si>
  <si>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</si>
  <si>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</si>
  <si>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</si>
  <si>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</si>
  <si>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</si>
  <si>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</si>
  <si>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</si>
  <si>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</si>
  <si>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</si>
  <si>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</si>
  <si>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</si>
  <si>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</si>
  <si>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</si>
  <si>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</si>
  <si>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</si>
  <si>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</si>
  <si>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</si>
  <si>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</si>
  <si>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</si>
  <si>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</si>
  <si>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</si>
  <si>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</si>
  <si>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</si>
  <si>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</si>
  <si>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</si>
  <si>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</si>
  <si>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</si>
  <si>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</si>
  <si>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</si>
  <si>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</si>
  <si>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</si>
  <si>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</si>
  <si>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</si>
  <si>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</si>
  <si>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</si>
  <si>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</si>
  <si>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</si>
  <si>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</si>
  <si>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</si>
  <si>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</si>
  <si>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</si>
  <si>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</si>
  <si>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</si>
  <si>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</si>
  <si>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</si>
  <si>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</si>
  <si>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</si>
  <si>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</si>
  <si>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</si>
  <si>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</si>
  <si>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</si>
  <si>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</si>
  <si>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</si>
  <si>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</si>
  <si>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</si>
  <si>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</si>
  <si>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</si>
  <si>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</si>
  <si>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</si>
  <si>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</si>
  <si>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</si>
  <si>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</si>
  <si>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</si>
  <si>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</si>
  <si>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</si>
  <si>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</si>
  <si>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</si>
  <si>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</si>
  <si>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</si>
  <si>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</si>
  <si>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</si>
  <si>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</si>
  <si>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</si>
  <si>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</si>
  <si>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</si>
  <si>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</si>
  <si>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</si>
  <si>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</si>
  <si>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</si>
  <si>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</si>
  <si>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</si>
  <si>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</si>
  <si>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</si>
  <si>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</si>
  <si>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</si>
  <si>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</si>
  <si>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</si>
  <si>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</si>
  <si>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</si>
  <si>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</si>
  <si>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</si>
  <si>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</si>
  <si>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</si>
  <si>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</si>
  <si>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</si>
  <si>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</si>
  <si>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</si>
  <si>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</si>
  <si>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</si>
  <si>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</si>
  <si>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</si>
  <si>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</si>
  <si>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</si>
  <si>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</si>
  <si>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</si>
  <si>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</si>
  <si>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</si>
  <si>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</si>
  <si>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</si>
  <si>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</si>
  <si>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</si>
  <si>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</si>
  <si>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</si>
  <si>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</si>
  <si>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</si>
  <si>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</si>
  <si>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</si>
  <si>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</si>
  <si>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</si>
  <si>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</si>
  <si>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</si>
  <si>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</si>
  <si>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</si>
  <si>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</si>
  <si>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</si>
  <si>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</si>
  <si>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</si>
  <si>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</si>
  <si>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</si>
  <si>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</si>
  <si>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</si>
  <si>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</si>
  <si>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</si>
  <si>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</si>
  <si>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</si>
  <si>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</si>
  <si>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</si>
  <si>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</si>
  <si>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</si>
  <si>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</si>
  <si>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</si>
  <si>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</si>
  <si>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</si>
  <si>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</si>
  <si>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</si>
  <si>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</si>
  <si>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</si>
  <si>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</si>
  <si>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</si>
  <si>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</si>
  <si>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</si>
  <si>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</si>
  <si>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</si>
  <si>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</si>
  <si>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</si>
  <si>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</si>
  <si>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</si>
  <si>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</si>
  <si>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</si>
  <si>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</si>
  <si>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</si>
  <si>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</si>
  <si>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</si>
  <si>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</si>
  <si>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</si>
  <si>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</si>
  <si>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</si>
  <si>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</si>
  <si>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</si>
  <si>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</si>
  <si>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</si>
  <si>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</si>
  <si>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</si>
  <si>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</si>
  <si>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</si>
  <si>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</si>
  <si>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</si>
  <si>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</si>
  <si>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</si>
  <si>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</si>
  <si>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</si>
  <si>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</si>
  <si>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</si>
  <si>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</si>
  <si>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</si>
  <si>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</si>
  <si>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</si>
  <si>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</si>
  <si>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</si>
  <si>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</si>
  <si>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</si>
  <si>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</si>
  <si>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</si>
  <si>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</si>
  <si>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</si>
  <si>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</si>
  <si>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</si>
  <si>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</si>
  <si>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</si>
  <si>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</si>
  <si>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</si>
  <si>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</si>
  <si>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</si>
  <si>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</si>
  <si>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</si>
  <si>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</si>
  <si>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</si>
  <si>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</si>
  <si>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</si>
  <si>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</si>
  <si>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</si>
  <si>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</si>
  <si>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</si>
  <si>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</si>
  <si>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</si>
  <si>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</si>
  <si>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</si>
  <si>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</si>
  <si>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</si>
  <si>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</si>
  <si>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</si>
  <si>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</si>
  <si>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</si>
  <si>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</si>
  <si>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</si>
  <si>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</si>
  <si>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</si>
  <si>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</si>
  <si>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</si>
  <si>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</si>
  <si>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</si>
  <si>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</si>
  <si>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</si>
  <si>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</si>
  <si>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</si>
  <si>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</si>
  <si>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</si>
  <si>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</si>
  <si>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</si>
  <si>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</si>
  <si>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</si>
  <si>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</si>
  <si>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</si>
  <si>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</si>
  <si>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</si>
  <si>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</si>
  <si>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</si>
  <si>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</si>
  <si>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</si>
  <si>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</si>
  <si>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</si>
  <si>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</si>
  <si>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</si>
  <si>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</si>
  <si>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</si>
  <si>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</si>
  <si>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</si>
  <si>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</si>
  <si>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</si>
  <si>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</si>
  <si>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</si>
  <si>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</si>
  <si>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</si>
  <si>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</si>
  <si>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</si>
  <si>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</si>
  <si>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</si>
  <si>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</si>
  <si>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</si>
  <si>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</si>
  <si>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</si>
  <si>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</si>
  <si>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</si>
  <si>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</si>
  <si>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</si>
  <si>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</si>
  <si>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</si>
  <si>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</si>
  <si>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</si>
  <si>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</si>
  <si>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</si>
  <si>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</si>
  <si>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</si>
  <si>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</si>
  <si>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</si>
  <si>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</si>
  <si>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</si>
  <si>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</si>
  <si>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</si>
  <si>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</si>
  <si>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</si>
  <si>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</si>
  <si>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</si>
  <si>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</si>
  <si>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</si>
  <si>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</si>
  <si>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</si>
  <si>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</si>
  <si>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</si>
  <si>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</si>
  <si>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</si>
  <si>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</si>
  <si>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</si>
  <si>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</si>
  <si>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</si>
  <si>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</si>
  <si>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</si>
  <si>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</si>
  <si>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</si>
  <si>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</si>
  <si>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</si>
  <si>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</si>
  <si>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</si>
  <si>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</si>
  <si>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</si>
  <si>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</si>
  <si>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</si>
  <si>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</si>
  <si>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</si>
  <si>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</si>
  <si>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</si>
  <si>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</si>
  <si>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</si>
  <si>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</si>
  <si>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</si>
  <si>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</si>
  <si>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</si>
  <si>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</si>
  <si>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</si>
  <si>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</si>
  <si>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</si>
  <si>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</si>
  <si>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</si>
  <si>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</si>
  <si>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</si>
  <si>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</si>
  <si>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</si>
  <si>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</si>
  <si>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</si>
  <si>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</si>
  <si>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</si>
  <si>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</si>
  <si>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</si>
  <si>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</si>
  <si>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</si>
  <si>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</si>
  <si>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</si>
  <si>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</si>
  <si>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</si>
  <si>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</si>
  <si>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</si>
  <si>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</si>
  <si>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</si>
  <si>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</si>
  <si>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</si>
  <si>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</si>
  <si>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</si>
  <si>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</si>
  <si>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</si>
  <si>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</si>
  <si>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</si>
  <si>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</si>
  <si>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</si>
  <si>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</si>
  <si>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</si>
  <si>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</si>
  <si>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</si>
  <si>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</si>
  <si>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</si>
  <si>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</si>
  <si>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</si>
  <si>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</si>
  <si>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</si>
  <si>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</si>
  <si>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</si>
  <si>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</si>
  <si>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</si>
  <si>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</si>
  <si>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</si>
  <si>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</si>
  <si>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</si>
  <si>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</si>
  <si>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</si>
  <si>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</si>
  <si>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</si>
  <si>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</si>
  <si>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</si>
  <si>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</si>
  <si>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</si>
  <si>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</si>
  <si>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</si>
  <si>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</si>
  <si>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</si>
  <si>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</si>
  <si>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</si>
  <si>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</si>
  <si>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</si>
  <si>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</si>
  <si>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</si>
  <si>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</si>
  <si>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</si>
  <si>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</si>
  <si>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</si>
  <si>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</si>
  <si>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</si>
  <si>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</si>
  <si>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</si>
  <si>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</si>
  <si>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</si>
  <si>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</si>
  <si>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</si>
  <si>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</si>
  <si>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</si>
  <si>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</si>
  <si>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</si>
  <si>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</si>
  <si>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</si>
  <si>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</si>
  <si>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</si>
  <si>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</si>
  <si>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</si>
  <si>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</si>
  <si>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</si>
  <si>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</si>
  <si>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</si>
  <si>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</si>
  <si>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</si>
  <si>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</si>
  <si>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</si>
  <si>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</si>
  <si>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</si>
  <si>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</si>
  <si>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</si>
  <si>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</si>
  <si>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</si>
  <si>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</si>
  <si>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</si>
  <si>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</si>
  <si>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</si>
  <si>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</si>
  <si>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</si>
  <si>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</si>
  <si>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</si>
  <si>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</si>
  <si>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</si>
  <si>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</si>
  <si>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</si>
  <si>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</si>
  <si>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</si>
  <si>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</si>
  <si>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</si>
  <si>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</si>
  <si>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</si>
  <si>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</si>
  <si>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</si>
  <si>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</si>
  <si>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</si>
  <si>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</si>
  <si>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</si>
  <si>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</si>
  <si>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</si>
  <si>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</si>
  <si>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</si>
  <si>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</si>
  <si>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</si>
  <si>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</si>
  <si>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</si>
  <si>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</si>
  <si>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</si>
  <si>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</si>
  <si>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</si>
  <si>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</si>
  <si>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</si>
  <si>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</si>
  <si>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</si>
  <si>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</si>
  <si>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</si>
  <si>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</si>
  <si>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</si>
  <si>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</si>
  <si>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</si>
  <si>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</si>
  <si>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</si>
  <si>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</si>
  <si>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</si>
  <si>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</si>
  <si>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</si>
  <si>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</si>
  <si>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</si>
  <si>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</si>
  <si>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</si>
  <si>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</si>
  <si>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</si>
  <si>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</si>
  <si>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</si>
  <si>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</si>
  <si>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</si>
  <si>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</si>
  <si>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</si>
  <si>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</si>
  <si>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</si>
  <si>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</si>
  <si>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</si>
  <si>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</si>
  <si>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</si>
  <si>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</si>
  <si>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</si>
  <si>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</si>
  <si>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</si>
  <si>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</si>
  <si>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</si>
  <si>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</si>
  <si>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</si>
  <si>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</si>
  <si>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</si>
  <si>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</si>
  <si>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</si>
  <si>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</si>
  <si>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</si>
  <si>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</si>
  <si>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</si>
  <si>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</si>
  <si>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</si>
  <si>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</si>
  <si>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</si>
  <si>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</si>
  <si>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</si>
  <si>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</si>
  <si>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</si>
  <si>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</si>
  <si>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</si>
  <si>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</si>
  <si>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</si>
  <si>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</si>
  <si>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</si>
  <si>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</si>
  <si>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</si>
  <si>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</si>
  <si>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</si>
  <si>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</si>
  <si>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</si>
  <si>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</si>
  <si>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</si>
  <si>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</si>
  <si>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</si>
  <si>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</si>
  <si>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</si>
  <si>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</si>
  <si>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</si>
  <si>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</si>
  <si>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</si>
  <si>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</si>
  <si>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</si>
  <si>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</si>
  <si>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</si>
  <si>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</si>
  <si>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</si>
  <si>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</si>
  <si>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</si>
  <si>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</si>
  <si>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</si>
  <si>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</si>
  <si>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</si>
  <si>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</si>
  <si>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</si>
  <si>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</si>
  <si>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</si>
  <si>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</si>
  <si>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</si>
  <si>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</si>
  <si>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</si>
  <si>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</si>
  <si>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</si>
  <si>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</si>
  <si>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</si>
  <si>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</si>
  <si>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</si>
  <si>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</si>
  <si>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</si>
  <si>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</si>
  <si>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</si>
  <si>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</si>
  <si>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</si>
  <si>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</si>
  <si>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</si>
  <si>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</si>
  <si>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</si>
  <si>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</si>
  <si>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</si>
  <si>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</si>
  <si>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</si>
  <si>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</si>
  <si>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</si>
  <si>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</si>
  <si>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</si>
  <si>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</si>
  <si>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</si>
  <si>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</si>
  <si>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</si>
  <si>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</si>
  <si>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</si>
  <si>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</si>
  <si>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</si>
  <si>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</si>
  <si>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</si>
  <si>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</si>
  <si>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</si>
  <si>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</si>
  <si>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</si>
  <si>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</si>
  <si>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</si>
  <si>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</si>
  <si>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</si>
  <si>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</si>
  <si>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</si>
  <si>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</si>
  <si>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</si>
  <si>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</si>
  <si>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</si>
  <si>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</si>
  <si>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</si>
  <si>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</si>
  <si>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</si>
  <si>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</si>
  <si>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</si>
  <si>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</si>
  <si>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</si>
  <si>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</si>
  <si>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</si>
  <si>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</si>
  <si>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</si>
  <si>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</si>
  <si>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</si>
  <si>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</si>
  <si>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</si>
  <si>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</si>
  <si>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</si>
  <si>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</si>
  <si>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</si>
  <si>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</si>
  <si>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</si>
  <si>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</si>
  <si>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</si>
  <si>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</si>
  <si>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</si>
  <si>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</si>
  <si>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</si>
  <si>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</si>
  <si>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</si>
  <si>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</si>
  <si>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</si>
  <si>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</si>
  <si>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</si>
  <si>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</si>
  <si>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</si>
  <si>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</si>
  <si>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</si>
  <si>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</si>
  <si>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</si>
  <si>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</si>
  <si>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</si>
  <si>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</si>
  <si>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</si>
  <si>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</si>
  <si>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</si>
  <si>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</si>
  <si>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</si>
  <si>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</si>
  <si>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</si>
  <si>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</si>
  <si>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</si>
  <si>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</si>
  <si>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</si>
  <si>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</si>
  <si>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</si>
  <si>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</si>
  <si>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</si>
  <si>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</si>
  <si>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</si>
  <si>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</si>
  <si>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</si>
  <si>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</si>
  <si>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</si>
  <si>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</si>
  <si>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</si>
  <si>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</si>
  <si>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</si>
  <si>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</si>
  <si>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</si>
  <si>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</si>
  <si>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</si>
  <si>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</si>
  <si>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</si>
  <si>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</si>
  <si>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</si>
  <si>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</si>
  <si>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</si>
  <si>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</si>
  <si>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</si>
  <si>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</si>
  <si>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</si>
  <si>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</si>
  <si>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</si>
  <si>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</si>
  <si>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</si>
  <si>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</si>
  <si>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</si>
  <si>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</si>
  <si>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</si>
  <si>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</si>
  <si>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</si>
  <si>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</si>
  <si>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</si>
  <si>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</si>
  <si>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</si>
  <si>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</si>
  <si>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</si>
  <si>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</si>
  <si>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</si>
  <si>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</si>
  <si>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</si>
  <si>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</si>
  <si>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</si>
  <si>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</si>
  <si>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</si>
  <si>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</si>
  <si>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</si>
  <si>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</si>
  <si>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</si>
  <si>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</si>
  <si>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</si>
  <si>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</si>
  <si>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</si>
  <si>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</si>
  <si>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</si>
  <si>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</si>
  <si>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</si>
  <si>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</si>
  <si>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</si>
  <si>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</si>
  <si>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</si>
  <si>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</si>
  <si>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</si>
  <si>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</si>
  <si>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</si>
  <si>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</si>
  <si>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</si>
  <si>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</si>
  <si>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</si>
  <si>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</si>
  <si>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</si>
  <si>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</si>
  <si>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</si>
  <si>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</si>
  <si>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</si>
  <si>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</si>
  <si>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</si>
  <si>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</si>
  <si>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</si>
  <si>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</si>
  <si>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</si>
  <si>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</si>
  <si>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</si>
  <si>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</si>
  <si>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</si>
  <si>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</si>
  <si>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</si>
  <si>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</si>
  <si>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</si>
  <si>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</si>
  <si>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</si>
  <si>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</si>
  <si>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</si>
  <si>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</si>
  <si>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</si>
  <si>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</si>
  <si>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</si>
  <si>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</si>
  <si>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</si>
  <si>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</si>
  <si>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</si>
  <si>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</si>
  <si>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</si>
  <si>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</si>
  <si>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</si>
  <si>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</si>
  <si>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</si>
  <si>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</si>
  <si>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</si>
  <si>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</si>
  <si>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</si>
  <si>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</si>
  <si>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</si>
  <si>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</si>
  <si>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</si>
  <si>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</si>
  <si>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</si>
  <si>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</si>
  <si>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</si>
  <si>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</si>
  <si>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</si>
  <si>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</si>
  <si>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</si>
  <si>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</si>
  <si>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</si>
  <si>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</si>
  <si>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</si>
  <si>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</si>
  <si>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</si>
  <si>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</si>
  <si>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</si>
  <si>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</si>
  <si>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</si>
  <si>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</si>
  <si>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</si>
  <si>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</si>
  <si>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</si>
  <si>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</si>
  <si>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</si>
  <si>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</si>
  <si>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</si>
  <si>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</si>
  <si>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</si>
  <si>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</si>
  <si>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</si>
  <si>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</si>
  <si>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</si>
  <si>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</si>
  <si>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</si>
  <si>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</si>
  <si>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</si>
  <si>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</si>
  <si>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</si>
  <si>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</si>
  <si>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</si>
  <si>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</si>
  <si>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</si>
  <si>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</si>
  <si>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</si>
  <si>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</si>
  <si>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</si>
  <si>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</si>
  <si>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</si>
  <si>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</si>
  <si>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</si>
  <si>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</si>
  <si>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</si>
  <si>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</si>
  <si>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</si>
  <si>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</si>
  <si>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</si>
  <si>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</si>
  <si>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</si>
  <si>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</si>
  <si>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</si>
  <si>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</si>
  <si>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</si>
  <si>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</si>
  <si>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</si>
  <si>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</si>
  <si>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</si>
  <si>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</si>
  <si>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</si>
  <si>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</si>
  <si>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</si>
  <si>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</si>
  <si>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</si>
  <si>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</si>
  <si>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</si>
  <si>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</si>
  <si>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</si>
  <si>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</si>
  <si>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</si>
  <si>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</si>
  <si>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</si>
  <si>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</si>
  <si>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</si>
  <si>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</si>
  <si>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</si>
  <si>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</si>
  <si>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</si>
  <si>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</si>
  <si>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</si>
  <si>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</si>
  <si>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</si>
  <si>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</si>
  <si>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</si>
  <si>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</si>
  <si>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</si>
  <si>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</si>
  <si>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</si>
  <si>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</si>
  <si>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</si>
  <si>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</si>
  <si>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</si>
  <si>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</si>
  <si>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</si>
  <si>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</si>
  <si>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</si>
  <si>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</si>
  <si>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</si>
  <si>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</si>
  <si>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</si>
  <si>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</si>
  <si>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</si>
  <si>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</si>
  <si>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</si>
  <si>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</si>
  <si>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</si>
  <si>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</si>
  <si>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</si>
  <si>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</si>
  <si>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</si>
  <si>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</si>
  <si>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</si>
  <si>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</si>
  <si>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</si>
  <si>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</si>
  <si>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</si>
  <si>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</si>
  <si>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</si>
  <si>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</si>
  <si>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</si>
  <si>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</si>
  <si>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</si>
  <si>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</si>
  <si>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</si>
  <si>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</si>
  <si>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</si>
  <si>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</si>
  <si>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</si>
  <si>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</si>
  <si>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</si>
  <si>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</si>
  <si>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</si>
  <si>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</si>
  <si>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</si>
  <si>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</si>
  <si>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</si>
  <si>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</si>
  <si>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</si>
  <si>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</si>
  <si>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</si>
  <si>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</si>
  <si>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</si>
  <si>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</si>
  <si>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</si>
  <si>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</si>
  <si>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</si>
  <si>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</si>
  <si>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</si>
  <si>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</si>
  <si>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</si>
  <si>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</si>
  <si>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</si>
  <si>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</si>
  <si>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</si>
  <si>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</si>
  <si>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</si>
  <si>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</si>
  <si>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</si>
  <si>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</si>
  <si>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</si>
  <si>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</si>
  <si>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</si>
  <si>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</si>
  <si>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</si>
  <si>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</si>
  <si>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</si>
  <si>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</si>
  <si>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</si>
  <si>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</si>
  <si>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</si>
  <si>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</si>
  <si>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</si>
  <si>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</si>
  <si>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</si>
  <si>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</si>
  <si>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</si>
  <si>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</si>
  <si>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</si>
  <si>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</si>
  <si>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</si>
  <si>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</si>
  <si>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</si>
  <si>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</si>
  <si>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</si>
  <si>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</si>
  <si>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</si>
  <si>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</si>
  <si>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</si>
  <si>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</si>
  <si>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</si>
  <si>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</si>
  <si>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</si>
  <si>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</si>
  <si>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</si>
  <si>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</si>
  <si>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</si>
  <si>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</si>
  <si>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</si>
  <si>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</si>
  <si>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</si>
  <si>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</si>
  <si>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</si>
  <si>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</si>
  <si>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</si>
  <si>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</si>
  <si>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</si>
  <si>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</si>
  <si>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</si>
  <si>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</si>
  <si>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</si>
  <si>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</si>
  <si>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</si>
  <si>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</si>
  <si>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</si>
  <si>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</si>
  <si>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</si>
  <si>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</si>
  <si>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</si>
  <si>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</si>
  <si>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</si>
  <si>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</si>
  <si>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</si>
  <si>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</si>
  <si>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</si>
  <si>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</si>
  <si>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</si>
  <si>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</si>
  <si>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</si>
  <si>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</si>
  <si>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</si>
  <si>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</si>
  <si>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</si>
  <si>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</si>
  <si>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</si>
  <si>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</si>
  <si>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</si>
  <si>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</si>
  <si>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</si>
  <si>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</si>
  <si>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</si>
  <si>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</si>
  <si>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</si>
  <si>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</si>
  <si>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</si>
  <si>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</si>
  <si>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</si>
  <si>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</si>
  <si>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</si>
  <si>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</si>
  <si>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</si>
  <si>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</si>
  <si>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</si>
  <si>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</si>
  <si>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</si>
  <si>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</si>
  <si>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</si>
  <si>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</si>
  <si>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</si>
  <si>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</si>
  <si>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</si>
  <si>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</si>
  <si>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</si>
  <si>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</si>
  <si>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</si>
  <si>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</si>
  <si>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</si>
  <si>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</si>
  <si>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</si>
  <si>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</si>
  <si>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</si>
  <si>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</si>
  <si>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</si>
  <si>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</si>
  <si>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</si>
  <si>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</si>
  <si>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</si>
  <si>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</si>
  <si>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</si>
  <si>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</si>
  <si>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</si>
  <si>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</si>
  <si>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</si>
  <si>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</si>
  <si>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</si>
  <si>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</si>
  <si>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</si>
  <si>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</si>
  <si>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</si>
  <si>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</si>
  <si>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</si>
  <si>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</si>
  <si>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</si>
  <si>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</si>
  <si>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</si>
  <si>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</si>
  <si>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</si>
  <si>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</si>
  <si>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</si>
  <si>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</si>
  <si>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</si>
  <si>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</si>
  <si>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</si>
  <si>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</si>
  <si>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</si>
  <si>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</si>
  <si>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</si>
  <si>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</si>
  <si>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</si>
  <si>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</si>
  <si>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</si>
  <si>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</si>
  <si>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</si>
  <si>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</si>
  <si>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</si>
  <si>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</si>
  <si>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</si>
  <si>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</si>
  <si>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</si>
  <si>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</si>
  <si>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</si>
  <si>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</si>
  <si>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</si>
  <si>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</si>
  <si>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</si>
  <si>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</si>
  <si>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</si>
  <si>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</si>
  <si>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</si>
  <si>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</si>
  <si>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</si>
  <si>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</si>
  <si>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</si>
  <si>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</si>
  <si>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</si>
  <si>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</si>
  <si>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</si>
  <si>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</si>
  <si>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</si>
  <si>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</si>
  <si>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</si>
  <si>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</si>
  <si>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</si>
  <si>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</si>
  <si>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</si>
  <si>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</si>
  <si>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</si>
  <si>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</si>
  <si>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</si>
  <si>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</si>
  <si>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</si>
  <si>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</si>
  <si>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</si>
  <si>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</si>
  <si>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</si>
  <si>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</si>
  <si>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</si>
  <si>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</si>
  <si>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</si>
  <si>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</si>
  <si>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</si>
  <si>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</si>
  <si>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</si>
  <si>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</si>
  <si>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</si>
  <si>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</si>
  <si>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</si>
  <si>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</si>
  <si>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</si>
  <si>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</si>
  <si>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</si>
  <si>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</si>
  <si>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</si>
  <si>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</si>
  <si>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</si>
  <si>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</si>
  <si>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</si>
  <si>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</si>
  <si>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</si>
  <si>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</si>
  <si>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</si>
  <si>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</si>
  <si>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</si>
  <si>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</si>
  <si>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</si>
  <si>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</si>
  <si>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</si>
  <si>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</si>
  <si>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</si>
  <si>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</si>
  <si>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</si>
  <si>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</si>
  <si>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</si>
  <si>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</si>
  <si>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</si>
  <si>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</si>
  <si>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</si>
  <si>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</si>
  <si>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</si>
  <si>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</si>
  <si>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</si>
  <si>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</si>
  <si>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</si>
  <si>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</si>
  <si>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</si>
  <si>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</si>
  <si>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</si>
  <si>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</si>
  <si>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</si>
  <si>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</si>
  <si>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</si>
  <si>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</si>
  <si>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</si>
  <si>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</si>
  <si>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</si>
  <si>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</si>
  <si>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</si>
  <si>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</si>
  <si>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</si>
  <si>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</si>
  <si>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</si>
  <si>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</si>
  <si>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</si>
  <si>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</si>
  <si>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</si>
  <si>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</si>
  <si>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</si>
  <si>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</si>
  <si>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</si>
  <si>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</si>
  <si>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</si>
  <si>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</si>
  <si>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</si>
  <si>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</si>
  <si>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</si>
  <si>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</si>
  <si>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</si>
  <si>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</si>
  <si>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</si>
  <si>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</si>
  <si>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</si>
  <si>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</si>
  <si>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</si>
  <si>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</si>
  <si>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</si>
  <si>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</si>
  <si>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</si>
  <si>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</si>
  <si>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</si>
  <si>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</si>
  <si>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</si>
  <si>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</si>
  <si>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</si>
  <si>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</si>
  <si>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</si>
  <si>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</si>
  <si>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</si>
  <si>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</si>
  <si>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</si>
  <si>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</si>
  <si>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</si>
  <si>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</si>
  <si>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</si>
  <si>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</si>
  <si>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</si>
  <si>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</si>
  <si>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</si>
  <si>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</si>
  <si>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</si>
  <si>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</si>
  <si>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</si>
  <si>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</si>
  <si>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</si>
  <si>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</si>
  <si>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</si>
  <si>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</si>
  <si>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</si>
  <si>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</si>
  <si>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</si>
  <si>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</si>
  <si>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</si>
  <si>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</si>
  <si>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</si>
  <si>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</si>
  <si>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</si>
  <si>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</si>
  <si>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</si>
  <si>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</si>
  <si>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</si>
  <si>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</si>
  <si>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</si>
  <si>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</si>
  <si>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</si>
  <si>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</si>
  <si>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</si>
  <si>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</si>
  <si>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</si>
  <si>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</si>
  <si>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</si>
  <si>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</si>
  <si>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</si>
  <si>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</si>
  <si>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</si>
  <si>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</si>
  <si>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</si>
  <si>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</si>
  <si>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</si>
  <si>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</si>
  <si>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</si>
  <si>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</si>
  <si>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</si>
  <si>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</si>
  <si>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</si>
  <si>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</si>
  <si>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</si>
  <si>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</si>
  <si>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</si>
  <si>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</si>
  <si>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</si>
  <si>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</si>
  <si>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</si>
  <si>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</si>
  <si>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</si>
  <si>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</si>
  <si>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</si>
  <si>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</si>
  <si>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</si>
  <si>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</si>
  <si>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</si>
  <si>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</si>
  <si>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</si>
  <si>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</si>
  <si>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</si>
  <si>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</si>
  <si>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</si>
  <si>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</si>
  <si>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</si>
  <si>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</si>
  <si>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</si>
  <si>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</si>
  <si>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</si>
  <si>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</si>
  <si>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</si>
  <si>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</si>
  <si>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</si>
  <si>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</si>
  <si>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</si>
  <si>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</si>
  <si>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</si>
  <si>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</si>
  <si>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</si>
  <si>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</si>
  <si>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</si>
  <si>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</si>
  <si>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</si>
  <si>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</si>
  <si>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</si>
  <si>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</si>
  <si>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</si>
  <si>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</si>
  <si>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</si>
  <si>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</si>
  <si>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</si>
  <si>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</si>
  <si>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</si>
  <si>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</si>
  <si>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</si>
  <si>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</si>
  <si>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</si>
  <si>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</si>
  <si>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</si>
  <si>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</si>
  <si>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</si>
  <si>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</si>
  <si>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</si>
  <si>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</si>
  <si>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</si>
  <si>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</si>
  <si>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</si>
  <si>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</si>
  <si>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</si>
  <si>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</si>
  <si>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</si>
  <si>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</si>
  <si>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</si>
  <si>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</si>
  <si>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</si>
  <si>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</si>
  <si>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</si>
  <si>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</si>
  <si>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</si>
  <si>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</si>
  <si>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</si>
  <si>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</si>
  <si>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</si>
  <si>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</si>
  <si>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</si>
  <si>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</si>
  <si>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</si>
  <si>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</si>
  <si>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</si>
  <si>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</si>
  <si>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</si>
  <si>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</si>
  <si>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</si>
  <si>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</si>
  <si>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</si>
  <si>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</si>
  <si>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</si>
  <si>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</si>
  <si>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</si>
  <si>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</si>
  <si>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</si>
  <si>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</si>
  <si>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</si>
  <si>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</si>
  <si>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</si>
  <si>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</si>
  <si>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</si>
  <si>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</si>
  <si>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</si>
  <si>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</si>
  <si>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</si>
  <si>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</si>
  <si>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</si>
  <si>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</si>
  <si>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</si>
  <si>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</si>
  <si>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</si>
  <si>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</si>
  <si>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</si>
  <si>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</si>
  <si>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</si>
  <si>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</si>
  <si>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</si>
  <si>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</si>
  <si>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</si>
  <si>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</si>
  <si>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</si>
  <si>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</si>
  <si>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</si>
  <si>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</si>
  <si>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</si>
  <si>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</si>
  <si>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</si>
  <si>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</si>
  <si>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</si>
  <si>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</si>
  <si>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</si>
  <si>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</si>
  <si>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</si>
  <si>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</si>
  <si>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</si>
  <si>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</si>
  <si>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</si>
  <si>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</si>
  <si>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</si>
  <si>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</si>
  <si>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</si>
  <si>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</si>
  <si>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</si>
  <si>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</si>
  <si>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</si>
  <si>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</si>
  <si>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</si>
  <si>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</si>
  <si>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</si>
  <si>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</si>
  <si>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</si>
  <si>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</si>
  <si>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</si>
  <si>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</si>
  <si>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</si>
  <si>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</si>
  <si>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</si>
  <si>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</si>
  <si>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</si>
  <si>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</si>
  <si>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</si>
  <si>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</si>
  <si>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</si>
  <si>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</si>
  <si>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</si>
  <si>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</si>
  <si>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</si>
  <si>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</si>
  <si>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</si>
  <si>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</si>
  <si>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</si>
  <si>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</si>
  <si>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</si>
  <si>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</si>
  <si>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</si>
  <si>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</si>
  <si>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</si>
  <si>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</si>
  <si>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</si>
  <si>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</si>
  <si>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</si>
  <si>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</si>
  <si>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</si>
  <si>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</si>
  <si>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</si>
  <si>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</si>
  <si>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</si>
  <si>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</si>
  <si>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</si>
  <si>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</si>
  <si>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</si>
  <si>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</si>
  <si>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</si>
  <si>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</si>
  <si>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</si>
  <si>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</si>
  <si>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</si>
  <si>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</si>
  <si>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</si>
  <si>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</si>
  <si>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</si>
  <si>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</si>
  <si>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</si>
  <si>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</si>
  <si>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</si>
  <si>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</si>
  <si>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</si>
  <si>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</si>
  <si>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</si>
  <si>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</si>
  <si>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</si>
  <si>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</si>
  <si>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</si>
  <si>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</si>
  <si>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</si>
  <si>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</si>
  <si>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</si>
  <si>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</si>
  <si>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</si>
  <si>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</si>
  <si>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</si>
  <si>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</si>
  <si>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</si>
  <si>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</si>
  <si>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</si>
  <si>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</si>
  <si>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</si>
  <si>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</si>
  <si>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</si>
  <si>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</si>
  <si>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</si>
  <si>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</si>
  <si>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</si>
  <si>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</si>
  <si>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</si>
  <si>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</si>
  <si>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</si>
  <si>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</si>
  <si>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</si>
  <si>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</si>
  <si>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</si>
  <si>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</si>
  <si>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</si>
  <si>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</si>
  <si>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</si>
  <si>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</si>
  <si>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</si>
  <si>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</si>
  <si>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</si>
  <si>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</si>
  <si>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</si>
  <si>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</si>
  <si>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</si>
  <si>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</si>
  <si>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</si>
  <si>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</si>
  <si>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</si>
  <si>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</si>
  <si>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</si>
  <si>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</si>
  <si>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</si>
  <si>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</si>
  <si>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</si>
  <si>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</si>
  <si>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</si>
  <si>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</si>
  <si>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</si>
  <si>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</si>
  <si>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</si>
  <si>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</si>
  <si>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</si>
  <si>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</si>
  <si>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</si>
  <si>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</si>
  <si>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</si>
  <si>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</si>
  <si>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</si>
  <si>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</si>
  <si>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</si>
  <si>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</si>
  <si>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</si>
  <si>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</si>
  <si>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</si>
  <si>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</si>
  <si>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</si>
  <si>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</si>
  <si>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</si>
  <si>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</si>
  <si>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</si>
  <si>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</si>
  <si>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</si>
  <si>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</si>
  <si>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</si>
  <si>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</si>
  <si>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</si>
  <si>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</si>
  <si>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</si>
  <si>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</si>
  <si>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</si>
  <si>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</si>
  <si>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</si>
  <si>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</si>
  <si>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</si>
  <si>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</si>
  <si>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</si>
  <si>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</si>
  <si>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</si>
  <si>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</si>
  <si>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</si>
  <si>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</si>
  <si>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</si>
  <si>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</si>
  <si>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</si>
  <si>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</si>
  <si>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</si>
  <si>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</si>
  <si>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</si>
  <si>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</si>
  <si>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</si>
  <si>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</si>
  <si>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</si>
  <si>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</si>
  <si>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</si>
  <si>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</si>
  <si>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</si>
  <si>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</si>
  <si>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</si>
  <si>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</si>
  <si>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</si>
  <si>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</si>
  <si>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</si>
  <si>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</si>
  <si>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</si>
  <si>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</si>
  <si>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</si>
  <si>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</si>
  <si>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</si>
  <si>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</si>
  <si>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</si>
  <si>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</si>
  <si>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</si>
  <si>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</si>
  <si>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</si>
  <si>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</si>
  <si>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</si>
  <si>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</si>
  <si>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</si>
  <si>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</si>
  <si>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</si>
  <si>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</si>
  <si>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</si>
  <si>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</si>
  <si>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</si>
  <si>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</si>
  <si>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</si>
  <si>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</si>
  <si>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</si>
  <si>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</si>
  <si>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</si>
  <si>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</si>
  <si>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</si>
  <si>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</si>
  <si>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</si>
  <si>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</si>
  <si>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</si>
  <si>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</si>
  <si>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</si>
  <si>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</si>
  <si>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</si>
  <si>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</si>
  <si>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</si>
  <si>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</si>
  <si>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</si>
  <si>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</si>
  <si>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</si>
  <si>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</si>
  <si>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</si>
  <si>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</si>
  <si>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</si>
  <si>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</si>
  <si>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</si>
  <si>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</si>
  <si>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</si>
  <si>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</si>
  <si>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</si>
  <si>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</si>
  <si>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</si>
  <si>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</si>
  <si>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</si>
  <si>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</si>
  <si>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</si>
  <si>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</si>
  <si>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</si>
  <si>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</si>
  <si>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</si>
  <si>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</si>
  <si>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</si>
  <si>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</si>
  <si>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</si>
  <si>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</si>
  <si>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</si>
  <si>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</si>
  <si>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</si>
  <si>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</si>
  <si>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</si>
  <si>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</si>
  <si>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</si>
  <si>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</si>
  <si>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</si>
  <si>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</si>
  <si>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</si>
  <si>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</si>
  <si>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</si>
  <si>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</si>
  <si>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</si>
  <si>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</si>
  <si>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</si>
  <si>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</si>
  <si>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</si>
  <si>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</si>
  <si>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</si>
  <si>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</si>
  <si>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</si>
  <si>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</si>
  <si>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</si>
  <si>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</si>
  <si>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</si>
  <si>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</si>
  <si>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</si>
  <si>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</si>
  <si>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</si>
  <si>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</si>
  <si>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</si>
  <si>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</si>
  <si>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</si>
  <si>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</si>
  <si>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</si>
  <si>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</si>
  <si>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</si>
  <si>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</si>
  <si>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</si>
  <si>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</si>
  <si>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</si>
  <si>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</si>
  <si>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</si>
  <si>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</si>
  <si>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</si>
  <si>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</si>
  <si>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</si>
  <si>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</si>
  <si>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</si>
  <si>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</si>
  <si>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</si>
  <si>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</si>
  <si>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</si>
  <si>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</si>
  <si>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</si>
  <si>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</si>
  <si>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</si>
  <si>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</si>
  <si>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</si>
  <si>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</si>
  <si>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</si>
  <si>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</si>
  <si>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</si>
  <si>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</si>
  <si>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</si>
  <si>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</si>
  <si>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</si>
  <si>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</si>
  <si>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</si>
  <si>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</si>
  <si>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</si>
  <si>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</si>
  <si>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</si>
  <si>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</si>
  <si>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</si>
  <si>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</si>
  <si>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</si>
  <si>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</si>
  <si>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</si>
  <si>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</si>
  <si>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</si>
  <si>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</si>
  <si>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</si>
  <si>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</si>
  <si>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</si>
  <si>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</si>
  <si>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</si>
  <si>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</si>
  <si>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</si>
  <si>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</si>
  <si>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</si>
  <si>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</si>
  <si>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</si>
  <si>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</si>
  <si>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</si>
  <si>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</si>
  <si>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</si>
  <si>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</si>
  <si>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</si>
  <si>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</si>
  <si>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</si>
  <si>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</si>
  <si>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</si>
  <si>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</si>
  <si>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</si>
  <si>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</si>
  <si>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</si>
  <si>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</si>
  <si>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</si>
  <si>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</si>
  <si>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</si>
  <si>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</si>
  <si>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</si>
  <si>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</si>
  <si>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</si>
  <si>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</si>
  <si>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</si>
  <si>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</si>
  <si>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</si>
  <si>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</si>
  <si>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</si>
  <si>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</si>
  <si>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</si>
  <si>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</si>
  <si>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</si>
  <si>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</si>
  <si>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</si>
  <si>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</si>
  <si>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</si>
  <si>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</si>
  <si>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</si>
  <si>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</si>
  <si>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</si>
  <si>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</si>
  <si>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</si>
  <si>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</si>
  <si>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</si>
  <si>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</si>
  <si>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</si>
  <si>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</si>
  <si>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</si>
  <si>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</si>
  <si>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</si>
  <si>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</si>
  <si>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</si>
  <si>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</si>
  <si>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</si>
  <si>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</si>
  <si>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</si>
  <si>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</si>
  <si>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</si>
  <si>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</si>
  <si>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</si>
  <si>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</si>
  <si>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</si>
  <si>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</si>
  <si>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</si>
  <si>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</si>
  <si>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</si>
  <si>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</si>
  <si>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</si>
  <si>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</si>
  <si>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</si>
  <si>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</si>
  <si>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</si>
  <si>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</si>
  <si>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</si>
  <si>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</si>
  <si>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</si>
  <si>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</si>
  <si>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</si>
  <si>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</si>
  <si>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</si>
  <si>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</si>
  <si>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</si>
  <si>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</si>
  <si>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</si>
  <si>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</si>
  <si>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</si>
  <si>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</si>
  <si>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</si>
  <si>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</si>
  <si>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</si>
  <si>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</si>
  <si>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</si>
  <si>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</si>
  <si>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</si>
  <si>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</si>
  <si>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</si>
  <si>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</si>
  <si>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</si>
  <si>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</si>
  <si>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</si>
  <si>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</si>
  <si>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</si>
  <si>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</si>
  <si>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</si>
  <si>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</si>
  <si>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</si>
  <si>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</si>
  <si>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</si>
  <si>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</si>
  <si>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</si>
  <si>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</si>
  <si>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</si>
  <si>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</si>
  <si>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</si>
  <si>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</si>
  <si>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</si>
  <si>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</si>
  <si>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</si>
  <si>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</si>
  <si>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</si>
  <si>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</si>
  <si>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</si>
  <si>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</si>
  <si>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</si>
  <si>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</si>
  <si>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</si>
  <si>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</si>
  <si>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</si>
  <si>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</si>
  <si>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</si>
  <si>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</si>
  <si>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</si>
  <si>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</si>
  <si>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</si>
  <si>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</si>
  <si>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</si>
  <si>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</si>
  <si>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</si>
  <si>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</si>
  <si>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</si>
  <si>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</si>
  <si>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</si>
  <si>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</si>
  <si>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</si>
  <si>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</si>
  <si>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</si>
  <si>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</si>
  <si>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</si>
  <si>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</si>
  <si>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</si>
  <si>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</si>
  <si>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</si>
  <si>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</si>
  <si>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</si>
  <si>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</si>
  <si>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</si>
  <si>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</si>
  <si>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</si>
  <si>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</si>
  <si>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</si>
  <si>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</si>
  <si>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</si>
  <si>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</si>
  <si>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</si>
  <si>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</si>
  <si>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</si>
  <si>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</si>
  <si>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</si>
  <si>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</si>
  <si>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</si>
  <si>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</si>
  <si>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</si>
  <si>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</si>
  <si>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</si>
  <si>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</si>
  <si>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</si>
  <si>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</si>
  <si>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</si>
  <si>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</si>
  <si>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</si>
  <si>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</si>
  <si>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</si>
  <si>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</si>
  <si>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</si>
  <si>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</si>
  <si>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</si>
  <si>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</si>
  <si>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</si>
  <si>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</si>
  <si>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</si>
  <si>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</si>
  <si>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</si>
  <si>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</si>
  <si>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</si>
  <si>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</si>
  <si>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</si>
  <si>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</si>
  <si>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</si>
  <si>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</si>
  <si>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</si>
  <si>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</si>
  <si>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</si>
  <si>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</si>
  <si>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</si>
  <si>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</si>
  <si>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</si>
  <si>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</si>
  <si>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</si>
  <si>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</si>
  <si>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</si>
  <si>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</si>
  <si>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</si>
  <si>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</si>
  <si>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</si>
  <si>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</si>
  <si>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</si>
  <si>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</si>
  <si>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</si>
  <si>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</si>
  <si>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</si>
  <si>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</si>
  <si>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</si>
  <si>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</si>
  <si>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</si>
  <si>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</si>
  <si>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</si>
  <si>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</si>
  <si>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</si>
  <si>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</si>
  <si>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</si>
  <si>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</si>
  <si>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</si>
  <si>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</si>
  <si>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</si>
  <si>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</si>
  <si>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</si>
  <si>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</si>
  <si>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</si>
  <si>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</si>
  <si>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</si>
  <si>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</si>
  <si>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</si>
  <si>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</si>
  <si>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</si>
  <si>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</si>
  <si>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</si>
  <si>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</si>
  <si>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</si>
  <si>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</si>
  <si>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</si>
  <si>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</si>
  <si>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</si>
  <si>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</si>
  <si>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</si>
  <si>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</si>
  <si>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</si>
  <si>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</si>
  <si>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</si>
  <si>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</si>
  <si>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</si>
  <si>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</si>
  <si>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</si>
  <si>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</si>
  <si>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</si>
  <si>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</si>
  <si>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</si>
  <si>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</si>
  <si>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</si>
  <si>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</si>
  <si>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</si>
  <si>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</si>
  <si>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</si>
  <si>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</si>
  <si>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</si>
  <si>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</si>
  <si>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</si>
  <si>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</si>
  <si>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</si>
  <si>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</si>
  <si>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</si>
  <si>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</si>
  <si>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</si>
  <si>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</si>
  <si>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</si>
  <si>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</si>
  <si>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</si>
  <si>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</si>
  <si>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</si>
  <si>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</si>
  <si>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</si>
  <si>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</si>
  <si>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</si>
  <si>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</si>
  <si>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</si>
  <si>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</si>
  <si>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</si>
  <si>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</si>
  <si>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</si>
  <si>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</si>
  <si>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</si>
  <si>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</si>
  <si>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</si>
  <si>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</si>
  <si>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</si>
  <si>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</si>
  <si>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</si>
  <si>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</si>
  <si>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</si>
  <si>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</si>
  <si>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</si>
  <si>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</si>
  <si>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</si>
  <si>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</si>
  <si>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</si>
  <si>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</si>
  <si>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</si>
  <si>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</si>
  <si>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</si>
  <si>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</si>
  <si>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</si>
  <si>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</si>
  <si>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</si>
  <si>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</si>
  <si>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</si>
  <si>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</si>
  <si>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</si>
  <si>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</si>
  <si>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</si>
  <si>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</si>
  <si>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</si>
  <si>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</si>
  <si>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</si>
  <si>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</si>
  <si>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</si>
  <si>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</si>
  <si>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</si>
  <si>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</si>
  <si>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</si>
  <si>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</si>
  <si>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</si>
  <si>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</si>
  <si>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</si>
  <si>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</si>
  <si>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</si>
  <si>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</si>
  <si>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</si>
  <si>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</si>
  <si>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</si>
  <si>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</si>
  <si>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</si>
  <si>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</si>
  <si>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</si>
  <si>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</si>
  <si>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</si>
  <si>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</si>
  <si>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</si>
  <si>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</si>
  <si>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</si>
  <si>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</si>
  <si>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</si>
  <si>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</si>
  <si>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</si>
  <si>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</si>
  <si>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</si>
  <si>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</si>
  <si>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</si>
  <si>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</si>
  <si>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</si>
  <si>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</si>
  <si>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</si>
  <si>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</si>
  <si>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</si>
  <si>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</si>
  <si>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</si>
  <si>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</si>
  <si>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</si>
  <si>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</si>
  <si>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</si>
  <si>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</si>
  <si>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</si>
  <si>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</si>
  <si>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</si>
  <si>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</si>
  <si>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</si>
  <si>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</si>
  <si>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</si>
  <si>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</si>
  <si>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</si>
  <si>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</si>
  <si>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</si>
  <si>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</si>
  <si>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</si>
  <si>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</si>
  <si>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</si>
  <si>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</si>
  <si>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</si>
  <si>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</si>
  <si>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</si>
  <si>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</si>
  <si>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</si>
  <si>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</si>
  <si>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</si>
  <si>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</si>
  <si>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</si>
  <si>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</si>
  <si>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</si>
  <si>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</si>
  <si>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</si>
  <si>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</si>
  <si>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</si>
  <si>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</si>
  <si>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</si>
  <si>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</si>
  <si>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</si>
  <si>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</si>
  <si>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</si>
  <si>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</si>
  <si>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</si>
  <si>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</si>
  <si>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</si>
  <si>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</si>
  <si>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</si>
  <si>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</si>
  <si>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</si>
  <si>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</si>
  <si>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</si>
  <si>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</si>
  <si>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</si>
  <si>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</si>
  <si>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</si>
  <si>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</si>
  <si>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</si>
  <si>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</si>
  <si>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</si>
  <si>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</si>
  <si>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</si>
  <si>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</si>
  <si>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</si>
  <si>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</si>
  <si>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</si>
  <si>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</si>
  <si>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</si>
  <si>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</si>
  <si>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</si>
  <si>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</si>
  <si>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</si>
  <si>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</si>
  <si>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</si>
  <si>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</si>
  <si>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</si>
  <si>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</si>
  <si>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</si>
  <si>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</si>
  <si>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</si>
  <si>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</si>
  <si>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</si>
  <si>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</si>
  <si>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</si>
  <si>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</si>
  <si>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</si>
  <si>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</si>
  <si>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</si>
  <si>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</si>
  <si>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</si>
  <si>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</si>
  <si>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</si>
  <si>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</si>
  <si>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</si>
  <si>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</si>
  <si>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</si>
  <si>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</si>
  <si>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</si>
  <si>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</si>
  <si>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</si>
  <si>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</si>
  <si>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</si>
  <si>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</si>
  <si>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</si>
  <si>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</si>
  <si>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</si>
  <si>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</si>
  <si>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</si>
  <si>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</si>
  <si>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</si>
  <si>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</si>
  <si>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</si>
  <si>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</si>
  <si>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</si>
  <si>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</si>
  <si>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</si>
  <si>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</si>
  <si>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</si>
  <si>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</si>
  <si>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</si>
  <si>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</si>
  <si>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</si>
  <si>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</si>
  <si>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</si>
  <si>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</si>
  <si>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</si>
  <si>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</si>
  <si>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</si>
  <si>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</si>
  <si>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</si>
  <si>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</si>
  <si>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</si>
  <si>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</si>
  <si>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</si>
  <si>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</si>
  <si>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</si>
  <si>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</si>
  <si>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</si>
  <si>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</si>
  <si>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</si>
  <si>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</si>
  <si>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</si>
  <si>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</si>
  <si>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</si>
  <si>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</si>
  <si>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</si>
  <si>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</si>
  <si>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</si>
  <si>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</si>
  <si>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</si>
  <si>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</si>
  <si>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</si>
  <si>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</si>
  <si>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</si>
  <si>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</si>
  <si>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</si>
  <si>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</si>
  <si>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</si>
  <si>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</si>
  <si>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</si>
  <si>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</si>
  <si>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</si>
  <si>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</si>
  <si>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</si>
  <si>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</si>
  <si>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</si>
  <si>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</si>
  <si>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</si>
  <si>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</si>
  <si>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</si>
  <si>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</si>
  <si>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</si>
  <si>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</si>
  <si>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</si>
  <si>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</si>
  <si>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</si>
  <si>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</si>
  <si>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</si>
  <si>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</si>
  <si>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</si>
  <si>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</si>
  <si>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</si>
  <si>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</si>
  <si>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</si>
  <si>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</si>
  <si>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</si>
  <si>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</si>
  <si>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</si>
  <si>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</si>
  <si>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</si>
  <si>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</si>
  <si>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</si>
  <si>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</si>
  <si>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</si>
  <si>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</si>
  <si>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</si>
  <si>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</si>
  <si>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</si>
  <si>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</si>
  <si>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</si>
  <si>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</si>
  <si>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</si>
  <si>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</si>
  <si>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</si>
  <si>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</si>
  <si>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</si>
  <si>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</si>
  <si>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</si>
  <si>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</si>
  <si>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</si>
  <si>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</si>
  <si>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</si>
  <si>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</si>
  <si>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</si>
  <si>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</si>
  <si>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</si>
  <si>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</si>
  <si>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</si>
  <si>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</si>
  <si>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</si>
  <si>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</si>
  <si>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</si>
  <si>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</si>
  <si>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</si>
  <si>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</si>
  <si>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</si>
  <si>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</si>
  <si>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</si>
  <si>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</si>
  <si>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</si>
  <si>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</si>
  <si>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</si>
  <si>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</si>
  <si>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</si>
  <si>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</si>
  <si>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</si>
  <si>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</si>
  <si>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</si>
  <si>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</si>
  <si>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</si>
  <si>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</si>
  <si>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</si>
  <si>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</si>
  <si>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</si>
  <si>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</si>
  <si>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</si>
  <si>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</si>
  <si>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</si>
  <si>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</si>
  <si>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</si>
  <si>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</si>
  <si>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</si>
  <si>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</si>
  <si>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</si>
  <si>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</si>
  <si>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</si>
  <si>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</si>
  <si>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</si>
  <si>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</si>
  <si>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</si>
  <si>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</si>
  <si>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</si>
  <si>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</si>
  <si>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</si>
  <si>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</si>
  <si>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</si>
  <si>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</si>
  <si>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</si>
  <si>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</si>
  <si>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</si>
  <si>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</si>
  <si>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</si>
  <si>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</si>
  <si>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</si>
  <si>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</si>
  <si>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</si>
  <si>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</si>
  <si>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</si>
  <si>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</si>
  <si>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</si>
  <si>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</si>
  <si>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</si>
  <si>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</si>
  <si>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</si>
  <si>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</si>
  <si>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</si>
  <si>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</si>
  <si>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</si>
  <si>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</si>
  <si>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</si>
  <si>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</si>
  <si>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</si>
  <si>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</si>
  <si>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</si>
  <si>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</si>
  <si>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</si>
  <si>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</si>
  <si>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</si>
  <si>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</si>
  <si>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</si>
  <si>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</si>
  <si>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</si>
  <si>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</si>
  <si>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</si>
  <si>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</si>
  <si>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</si>
  <si>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</si>
  <si>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</si>
  <si>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</si>
  <si>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</si>
  <si>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</si>
  <si>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</si>
  <si>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</si>
  <si>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</si>
  <si>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</si>
  <si>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</si>
  <si>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</si>
  <si>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</si>
  <si>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</si>
  <si>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</si>
  <si>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</si>
  <si>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</si>
  <si>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</si>
  <si>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</si>
  <si>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</si>
  <si>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</si>
  <si>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</si>
  <si>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</si>
  <si>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</si>
  <si>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</si>
  <si>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</si>
  <si>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</si>
  <si>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</si>
  <si>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</si>
  <si>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</si>
  <si>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</si>
  <si>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</si>
  <si>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</si>
  <si>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</si>
  <si>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</si>
  <si>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</si>
  <si>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</si>
  <si>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</si>
  <si>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</si>
  <si>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</si>
  <si>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</si>
  <si>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</si>
  <si>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</si>
  <si>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</si>
  <si>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</si>
  <si>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</si>
  <si>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</si>
  <si>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</si>
  <si>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</si>
  <si>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</si>
  <si>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</si>
  <si>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</si>
  <si>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</si>
  <si>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</si>
  <si>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</si>
  <si>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</si>
  <si>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</si>
  <si>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</si>
  <si>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</si>
  <si>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</si>
  <si>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</si>
  <si>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</si>
  <si>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</si>
  <si>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</si>
  <si>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</si>
  <si>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</si>
  <si>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</si>
  <si>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</si>
  <si>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</si>
  <si>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</si>
  <si>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</si>
  <si>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</si>
  <si>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</si>
  <si>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</si>
  <si>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</si>
  <si>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</si>
  <si>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</si>
  <si>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</si>
  <si>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</si>
  <si>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</si>
  <si>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</si>
  <si>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</si>
  <si>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</si>
  <si>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</si>
  <si>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</si>
  <si>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</si>
  <si>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</si>
  <si>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</si>
  <si>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</si>
  <si>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</si>
  <si>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</si>
  <si>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</si>
  <si>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</si>
  <si>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</si>
  <si>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</si>
  <si>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</si>
  <si>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</si>
  <si>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</si>
  <si>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</si>
  <si>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</si>
  <si>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</si>
  <si>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</si>
  <si>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</si>
  <si>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</si>
  <si>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</si>
  <si>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</si>
  <si>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</si>
  <si>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</si>
  <si>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</si>
  <si>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</si>
  <si>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</si>
  <si>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</si>
  <si>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</si>
  <si>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</si>
  <si>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</si>
  <si>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</si>
  <si>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</si>
  <si>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</si>
  <si>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</si>
  <si>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</si>
  <si>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</si>
  <si>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</si>
  <si>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</si>
  <si>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</si>
  <si>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</si>
  <si>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</si>
  <si>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</si>
  <si>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</si>
  <si>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</si>
  <si>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</si>
  <si>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</si>
  <si>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</si>
  <si>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</si>
  <si>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</si>
  <si>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</si>
  <si>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</si>
  <si>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</si>
  <si>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</si>
  <si>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</si>
  <si>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</si>
  <si>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</si>
  <si>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</si>
  <si>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</si>
  <si>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</si>
  <si>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</si>
  <si>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</si>
  <si>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</si>
  <si>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</si>
  <si>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</si>
  <si>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</si>
  <si>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</si>
  <si>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</si>
  <si>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</si>
  <si>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</si>
  <si>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</si>
  <si>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</si>
  <si>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</si>
  <si>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</si>
  <si>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</si>
  <si>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</si>
  <si>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</si>
  <si>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</si>
  <si>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</si>
  <si>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</si>
  <si>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</si>
  <si>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</si>
  <si>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</si>
  <si>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</si>
  <si>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</si>
  <si>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</si>
  <si>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</si>
  <si>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</si>
  <si>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</si>
  <si>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</si>
  <si>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</si>
  <si>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</si>
  <si>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</si>
  <si>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</si>
  <si>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</si>
  <si>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</si>
  <si>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</si>
  <si>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</si>
  <si>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</si>
  <si>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</si>
  <si>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</si>
  <si>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</si>
  <si>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</si>
  <si>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</si>
  <si>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</si>
  <si>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</si>
  <si>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</si>
  <si>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</si>
  <si>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</si>
  <si>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</si>
  <si>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</si>
  <si>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</si>
  <si>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</si>
  <si>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</si>
  <si>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</si>
  <si>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</si>
  <si>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</si>
  <si>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</si>
  <si>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</si>
  <si>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</si>
  <si>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</si>
  <si>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</si>
  <si>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</si>
  <si>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</si>
  <si>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</si>
  <si>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</si>
  <si>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</si>
  <si>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</si>
  <si>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</si>
  <si>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</si>
  <si>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</si>
  <si>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</si>
  <si>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</si>
  <si>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</si>
  <si>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</si>
  <si>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</si>
  <si>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</si>
  <si>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</si>
  <si>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</si>
  <si>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</si>
  <si>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</si>
  <si>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</si>
  <si>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</si>
  <si>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</si>
  <si>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</si>
  <si>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</si>
  <si>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</si>
  <si>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</si>
  <si>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</si>
  <si>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</si>
  <si>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</si>
  <si>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</si>
  <si>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</si>
  <si>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</si>
  <si>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</si>
  <si>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</si>
  <si>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</si>
  <si>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</si>
  <si>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</si>
  <si>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</si>
  <si>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</si>
  <si>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</si>
  <si>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</si>
  <si>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</si>
  <si>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</si>
  <si>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</si>
  <si>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</si>
  <si>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</si>
  <si>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</si>
  <si>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</si>
  <si>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</si>
  <si>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</si>
  <si>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</si>
  <si>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</si>
  <si>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</si>
  <si>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</si>
  <si>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</si>
  <si>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</si>
  <si>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</si>
  <si>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</si>
  <si>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</si>
  <si>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</si>
  <si>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</si>
  <si>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</si>
  <si>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</si>
  <si>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</si>
  <si>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</si>
  <si>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</si>
  <si>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</si>
  <si>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</si>
  <si>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</si>
  <si>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</si>
  <si>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</si>
  <si>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</si>
  <si>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</si>
  <si>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</si>
  <si>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</si>
  <si>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</si>
  <si>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</si>
  <si>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</si>
  <si>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</si>
  <si>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</si>
  <si>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</si>
  <si>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</si>
  <si>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</si>
  <si>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</si>
  <si>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</si>
  <si>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</si>
  <si>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</si>
  <si>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</si>
  <si>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</si>
  <si>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</si>
  <si>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</si>
  <si>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</si>
  <si>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</si>
  <si>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</si>
  <si>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</si>
  <si>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</si>
  <si>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</si>
  <si>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</si>
  <si>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</si>
  <si>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</si>
  <si>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</si>
  <si>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</si>
  <si>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</si>
  <si>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</si>
  <si>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</si>
  <si>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</si>
  <si>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</si>
  <si>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</si>
  <si>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</si>
  <si>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</si>
  <si>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</si>
  <si>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</si>
  <si>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</si>
  <si>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</si>
  <si>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</si>
  <si>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</si>
  <si>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</si>
  <si>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</si>
  <si>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</si>
  <si>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</si>
  <si>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</si>
  <si>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</si>
  <si>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</si>
  <si>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</si>
  <si>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</si>
  <si>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</si>
  <si>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</si>
  <si>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</si>
  <si>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</si>
  <si>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</si>
  <si>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</si>
  <si>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</si>
  <si>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</si>
  <si>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</si>
  <si>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</si>
  <si>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</si>
  <si>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</si>
  <si>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</si>
  <si>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</si>
  <si>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</si>
  <si>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</si>
  <si>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</si>
  <si>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</si>
  <si>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</si>
  <si>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</si>
  <si>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</si>
  <si>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</si>
  <si>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</si>
  <si>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</si>
  <si>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</si>
  <si>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</si>
  <si>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</si>
  <si>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</si>
  <si>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</si>
  <si>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</si>
  <si>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</si>
  <si>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</si>
  <si>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</si>
  <si>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</si>
  <si>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</si>
  <si>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</si>
  <si>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</si>
  <si>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</si>
  <si>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</si>
  <si>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</si>
  <si>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</si>
  <si>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</si>
  <si>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</si>
  <si>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</si>
  <si>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</si>
  <si>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</si>
  <si>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</si>
  <si>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</si>
  <si>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</si>
  <si>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</si>
  <si>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</si>
  <si>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</si>
  <si>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</si>
  <si>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</si>
  <si>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</si>
  <si>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</si>
  <si>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</si>
  <si>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</si>
  <si>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</si>
  <si>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</si>
  <si>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</si>
  <si>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</si>
  <si>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</si>
  <si>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</si>
  <si>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</si>
  <si>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</si>
  <si>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</si>
  <si>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</si>
  <si>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</si>
  <si>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</si>
  <si>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</si>
  <si>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</si>
  <si>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</si>
  <si>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</si>
  <si>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</si>
  <si>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</si>
  <si>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</si>
  <si>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</si>
  <si>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</si>
  <si>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</si>
  <si>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</si>
  <si>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</si>
  <si>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</si>
  <si>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</si>
  <si>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</si>
  <si>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</si>
  <si>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</si>
  <si>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</si>
  <si>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</si>
  <si>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</si>
  <si>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</si>
  <si>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</si>
  <si>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</si>
  <si>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</si>
  <si>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</si>
  <si>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</si>
  <si>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</si>
  <si>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</si>
  <si>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</si>
  <si>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</si>
  <si>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</si>
  <si>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</si>
  <si>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</si>
  <si>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</si>
  <si>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</si>
  <si>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</si>
  <si>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</si>
  <si>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</si>
  <si>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</si>
  <si>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</si>
  <si>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</si>
  <si>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</si>
  <si>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</si>
  <si>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</si>
  <si>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</si>
  <si>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</si>
  <si>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</si>
  <si>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</si>
  <si>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</si>
  <si>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</si>
  <si>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</si>
  <si>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</si>
  <si>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</si>
  <si>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</si>
  <si>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</si>
  <si>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</si>
  <si>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</si>
  <si>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</si>
  <si>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</si>
  <si>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</si>
  <si>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</si>
  <si>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</si>
  <si>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</si>
  <si>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</si>
  <si>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</si>
  <si>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</si>
  <si>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</si>
  <si>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</si>
  <si>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</si>
  <si>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</si>
  <si>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</si>
  <si>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</si>
  <si>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</si>
  <si>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</si>
  <si>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</si>
  <si>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</si>
  <si>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</si>
  <si>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</si>
  <si>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</si>
  <si>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</si>
  <si>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</si>
  <si>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</si>
  <si>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</si>
  <si>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</si>
  <si>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</si>
  <si>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</si>
  <si>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</si>
  <si>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</si>
  <si>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</si>
  <si>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</si>
  <si>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</si>
  <si>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</si>
  <si>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</si>
  <si>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</si>
  <si>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</si>
  <si>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</si>
  <si>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</si>
  <si>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</si>
  <si>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</si>
  <si>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</si>
  <si>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</si>
  <si>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</si>
  <si>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</si>
  <si>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</si>
  <si>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</si>
  <si>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</si>
  <si>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</si>
  <si>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</si>
  <si>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</si>
  <si>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</si>
  <si>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</si>
  <si>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</si>
  <si>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</si>
  <si>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</si>
  <si>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</si>
  <si>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</si>
  <si>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</si>
  <si>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</si>
  <si>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</si>
  <si>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</si>
  <si>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</si>
  <si>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</si>
  <si>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</si>
  <si>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</si>
  <si>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</si>
  <si>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</si>
  <si>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</si>
  <si>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</si>
  <si>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</si>
  <si>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</si>
  <si>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</si>
  <si>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</si>
  <si>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</si>
  <si>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</si>
  <si>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</si>
  <si>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</si>
  <si>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</si>
  <si>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</si>
  <si>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</si>
  <si>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</si>
  <si>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</si>
  <si>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</si>
  <si>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</si>
  <si>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</si>
  <si>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</si>
  <si>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</si>
  <si>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</si>
  <si>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</si>
  <si>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</si>
  <si>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</si>
  <si>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</si>
  <si>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</si>
  <si>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</si>
  <si>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</si>
  <si>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</si>
  <si>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</si>
  <si>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</si>
  <si>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</si>
  <si>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</si>
  <si>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</si>
  <si>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</si>
  <si>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</si>
  <si>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</si>
  <si>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</si>
  <si>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</si>
  <si>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</si>
  <si>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</si>
  <si>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</si>
  <si>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</si>
  <si>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</si>
  <si>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</si>
  <si>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</si>
  <si>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</si>
  <si>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</si>
  <si>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</si>
  <si>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</si>
  <si>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</si>
  <si>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</si>
  <si>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</si>
  <si>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</si>
  <si>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</si>
  <si>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</si>
  <si>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</si>
  <si>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</si>
  <si>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</si>
  <si>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</si>
  <si>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</si>
  <si>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</si>
  <si>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</si>
  <si>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</si>
  <si>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</si>
  <si>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</si>
  <si>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</si>
  <si>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</si>
  <si>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</si>
  <si>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</si>
  <si>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</si>
  <si>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</si>
  <si>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</si>
  <si>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</si>
  <si>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</si>
  <si>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</si>
  <si>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</si>
  <si>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</si>
  <si>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</si>
  <si>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</si>
  <si>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</si>
  <si>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</si>
  <si>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</si>
  <si>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</si>
  <si>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</si>
  <si>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</si>
  <si>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</si>
  <si>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</si>
  <si>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</si>
  <si>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</si>
  <si>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</si>
  <si>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</si>
  <si>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</si>
  <si>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</si>
  <si>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</si>
  <si>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</si>
  <si>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</si>
  <si>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</si>
  <si>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</si>
  <si>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</si>
  <si>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</si>
  <si>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</si>
  <si>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</si>
  <si>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</si>
  <si>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</si>
  <si>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</si>
  <si>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</si>
  <si>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</si>
  <si>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</si>
  <si>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</si>
  <si>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</si>
  <si>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</si>
  <si>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</si>
  <si>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</si>
  <si>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</si>
  <si>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</si>
  <si>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</si>
  <si>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</si>
  <si>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</si>
  <si>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</si>
  <si>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</si>
  <si>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</si>
  <si>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</si>
  <si>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</si>
  <si>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</si>
  <si>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</si>
  <si>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</si>
  <si>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</si>
  <si>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</si>
  <si>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</si>
  <si>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</si>
  <si>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</si>
  <si>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</si>
  <si>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</si>
  <si>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</si>
  <si>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</si>
  <si>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</si>
  <si>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</si>
  <si>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</si>
  <si>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</si>
  <si>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</si>
  <si>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</si>
  <si>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</si>
  <si>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</si>
  <si>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</si>
  <si>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</si>
  <si>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</si>
  <si>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</si>
  <si>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</si>
  <si>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</si>
  <si>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</si>
  <si>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</si>
  <si>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</si>
  <si>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</si>
  <si>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</si>
  <si>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</si>
  <si>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</si>
  <si>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</si>
  <si>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</si>
  <si>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</si>
  <si>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</si>
  <si>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</si>
  <si>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</si>
  <si>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</si>
  <si>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</si>
  <si>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</si>
  <si>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</si>
  <si>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</si>
  <si>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</si>
  <si>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</si>
  <si>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</si>
  <si>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</si>
  <si>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</si>
  <si>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</si>
  <si>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</si>
  <si>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</si>
  <si>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</si>
  <si>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</si>
  <si>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</si>
  <si>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</si>
  <si>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</si>
  <si>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</si>
  <si>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</si>
  <si>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</si>
  <si>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</si>
  <si>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</si>
  <si>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</si>
  <si>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</si>
  <si>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</si>
  <si>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</si>
  <si>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</si>
  <si>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</si>
  <si>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</si>
  <si>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</si>
  <si>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</si>
  <si>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</si>
  <si>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</si>
  <si>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</si>
  <si>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</si>
  <si>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</si>
  <si>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</si>
  <si>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</si>
  <si>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</si>
  <si>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</si>
  <si>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</si>
  <si>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</si>
  <si>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</si>
  <si>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</si>
  <si>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</si>
  <si>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</si>
  <si>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</si>
  <si>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</si>
  <si>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</si>
  <si>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</si>
  <si>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</si>
  <si>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</si>
  <si>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</si>
  <si>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</si>
  <si>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</si>
  <si>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</si>
  <si>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</si>
  <si>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</si>
  <si>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</si>
  <si>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</si>
  <si>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</si>
  <si>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</si>
  <si>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</si>
  <si>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</si>
  <si>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</si>
  <si>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</si>
  <si>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</si>
  <si>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</si>
  <si>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</si>
  <si>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</si>
  <si>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</si>
  <si>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</si>
  <si>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</si>
  <si>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</si>
  <si>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</si>
  <si>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</si>
  <si>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</si>
  <si>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</si>
  <si>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</si>
  <si>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</si>
  <si>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</si>
  <si>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</si>
  <si>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</si>
  <si>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</si>
  <si>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</si>
  <si>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</si>
  <si>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</si>
  <si>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</si>
  <si>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</si>
  <si>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</si>
  <si>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</si>
  <si>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</si>
  <si>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</si>
  <si>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</si>
  <si>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</si>
  <si>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</si>
  <si>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</si>
  <si>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</si>
  <si>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</si>
  <si>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</si>
  <si>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</si>
  <si>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</si>
  <si>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</si>
  <si>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</si>
  <si>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</si>
  <si>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</si>
  <si>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</si>
  <si>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</si>
  <si>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</si>
  <si>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</si>
  <si>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</si>
  <si>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</si>
  <si>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</si>
  <si>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</si>
  <si>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</si>
  <si>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</si>
  <si>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</si>
  <si>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</si>
  <si>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</si>
  <si>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</si>
  <si>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</si>
  <si>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</si>
  <si>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</si>
  <si>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</si>
  <si>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</si>
  <si>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</si>
  <si>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</si>
  <si>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</si>
  <si>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</si>
  <si>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</si>
  <si>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</si>
  <si>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</si>
  <si>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</si>
  <si>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</si>
  <si>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</si>
  <si>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</si>
  <si>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</si>
  <si>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</si>
  <si>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</si>
  <si>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</si>
  <si>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</si>
  <si>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</si>
  <si>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</si>
  <si>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</si>
  <si>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</si>
  <si>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</si>
  <si>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</si>
  <si>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</si>
  <si>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</si>
  <si>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</si>
  <si>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</si>
  <si>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</si>
  <si>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</si>
  <si>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</si>
  <si>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</si>
  <si>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</si>
  <si>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</si>
  <si>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</si>
  <si>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</si>
  <si>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</si>
  <si>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</si>
  <si>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</si>
  <si>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</si>
  <si>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</si>
  <si>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</si>
  <si>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</si>
  <si>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</si>
  <si>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</si>
  <si>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</si>
  <si>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</si>
  <si>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</si>
  <si>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</si>
  <si>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</si>
  <si>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</si>
  <si>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</si>
  <si>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</si>
  <si>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</si>
  <si>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</si>
  <si>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</si>
  <si>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</si>
  <si>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</si>
  <si>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</si>
  <si>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</si>
  <si>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</si>
  <si>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</si>
  <si>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</si>
  <si>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</si>
  <si>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</si>
  <si>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</si>
  <si>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</si>
  <si>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</si>
  <si>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</si>
  <si>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</si>
  <si>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</si>
  <si>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</si>
  <si>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</si>
  <si>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</si>
  <si>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</si>
  <si>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</si>
  <si>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</si>
  <si>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</si>
  <si>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</si>
  <si>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</si>
  <si>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</si>
  <si>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</si>
  <si>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</si>
  <si>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</si>
  <si>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</si>
  <si>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</si>
  <si>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</si>
  <si>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</si>
  <si>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</si>
  <si>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</si>
  <si>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</si>
  <si>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</si>
  <si>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</si>
  <si>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</si>
  <si>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</si>
  <si>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</si>
  <si>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</si>
  <si>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</si>
  <si>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</si>
  <si>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</si>
  <si>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</si>
  <si>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</si>
  <si>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</si>
  <si>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</si>
  <si>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</si>
  <si>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</si>
  <si>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</si>
  <si>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</si>
  <si>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</si>
  <si>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</si>
  <si>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</si>
  <si>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</si>
  <si>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</si>
  <si>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</si>
  <si>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</si>
  <si>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</si>
  <si>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</si>
  <si>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</si>
  <si>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</si>
  <si>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</si>
  <si>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</si>
  <si>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</si>
  <si>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</si>
  <si>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</si>
  <si>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</si>
  <si>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</si>
  <si>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</si>
  <si>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</si>
  <si>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</si>
  <si>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</si>
  <si>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</si>
  <si>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</si>
  <si>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</si>
  <si>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</si>
  <si>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</si>
  <si>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</si>
  <si>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</si>
  <si>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</si>
  <si>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</si>
  <si>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</si>
  <si>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</si>
  <si>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</si>
  <si>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</si>
  <si>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</si>
  <si>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</si>
  <si>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</si>
  <si>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</si>
  <si>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</si>
  <si>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</si>
  <si>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</si>
  <si>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</si>
  <si>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</si>
  <si>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</si>
  <si>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</si>
  <si>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</si>
  <si>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</si>
  <si>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</si>
  <si>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</si>
  <si>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</si>
  <si>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</si>
  <si>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</si>
  <si>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</si>
  <si>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</si>
  <si>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</si>
  <si>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</si>
  <si>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</si>
  <si>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</si>
  <si>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</si>
  <si>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</si>
  <si>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</si>
  <si>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</si>
  <si>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</si>
  <si>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</si>
  <si>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</si>
  <si>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</si>
  <si>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</si>
  <si>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</si>
  <si>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</si>
  <si>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</si>
  <si>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</si>
  <si>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</si>
  <si>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</si>
  <si>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</si>
  <si>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</si>
  <si>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</si>
  <si>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</si>
  <si>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</si>
  <si>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</si>
  <si>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</si>
  <si>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</si>
  <si>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</si>
  <si>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</si>
  <si>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</si>
  <si>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</si>
  <si>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</si>
  <si>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</si>
  <si>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</si>
  <si>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</si>
  <si>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</si>
  <si>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</si>
  <si>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</si>
  <si>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</si>
  <si>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</si>
  <si>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</si>
  <si>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</si>
  <si>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</si>
  <si>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</si>
  <si>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</si>
  <si>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</si>
  <si>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</si>
  <si>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</si>
  <si>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</si>
  <si>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</si>
  <si>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</si>
  <si>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</si>
  <si>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</si>
  <si>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</si>
  <si>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</si>
  <si>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</si>
  <si>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</si>
  <si>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</si>
  <si>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</si>
  <si>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</si>
  <si>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</si>
  <si>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</si>
  <si>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</si>
  <si>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</si>
  <si>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</si>
  <si>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</si>
  <si>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</si>
  <si>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</si>
  <si>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</si>
  <si>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</si>
  <si>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</si>
  <si>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</si>
  <si>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</si>
  <si>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</si>
  <si>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</si>
  <si>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</si>
  <si>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</si>
  <si>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</si>
  <si>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</si>
  <si>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</si>
  <si>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</si>
  <si>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</si>
  <si>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</si>
  <si>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</si>
  <si>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</si>
  <si>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</si>
  <si>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</si>
  <si>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</si>
  <si>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</si>
  <si>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</si>
  <si>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</si>
  <si>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</si>
  <si>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</si>
  <si>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</si>
  <si>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</si>
  <si>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</si>
  <si>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</si>
  <si>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</si>
  <si>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</si>
  <si>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</si>
  <si>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</si>
  <si>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</si>
  <si>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</si>
  <si>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</si>
  <si>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</si>
  <si>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</si>
  <si>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</si>
  <si>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</si>
  <si>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</si>
  <si>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</si>
  <si>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</si>
  <si>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</si>
  <si>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</si>
  <si>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</si>
  <si>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</si>
  <si>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</si>
  <si>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</si>
  <si>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</si>
  <si>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</si>
  <si>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</si>
  <si>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</si>
  <si>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</si>
  <si>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</si>
  <si>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</si>
  <si>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</si>
  <si>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</si>
  <si>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</si>
  <si>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</si>
  <si>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</si>
  <si>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</si>
  <si>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</si>
  <si>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</si>
  <si>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</si>
  <si>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</si>
  <si>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</si>
  <si>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</si>
  <si>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</si>
  <si>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</si>
  <si>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</si>
  <si>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</si>
  <si>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</si>
  <si>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</si>
  <si>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</si>
  <si>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</si>
  <si>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</si>
  <si>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</si>
  <si>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</si>
  <si>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</si>
  <si>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</si>
  <si>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</si>
  <si>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</si>
  <si>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</si>
  <si>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</si>
  <si>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</si>
  <si>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</si>
  <si>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</si>
  <si>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</si>
  <si>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</si>
  <si>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</si>
  <si>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</si>
  <si>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</si>
  <si>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</si>
  <si>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</si>
  <si>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</si>
  <si>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</si>
  <si>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</si>
  <si>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</si>
  <si>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</si>
  <si>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</si>
  <si>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</si>
  <si>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</si>
  <si>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</si>
  <si>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</si>
  <si>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</si>
  <si>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</si>
  <si>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</si>
  <si>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</si>
  <si>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</si>
  <si>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</si>
  <si>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</si>
  <si>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</si>
  <si>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</si>
  <si>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</si>
  <si>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</si>
  <si>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</si>
  <si>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</si>
  <si>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</si>
  <si>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</si>
  <si>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</si>
  <si>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</si>
  <si>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</si>
  <si>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</si>
  <si>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</si>
  <si>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</si>
  <si>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</si>
  <si>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</si>
  <si>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</si>
  <si>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</si>
  <si>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</si>
  <si>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</si>
  <si>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</si>
  <si>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</si>
  <si>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</si>
  <si>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</si>
  <si>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</si>
  <si>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</si>
  <si>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</si>
  <si>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</si>
  <si>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</si>
  <si>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</si>
  <si>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</si>
  <si>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</si>
  <si>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</si>
  <si>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</si>
  <si>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</si>
  <si>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</si>
  <si>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</si>
  <si>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</si>
  <si>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</si>
  <si>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</si>
  <si>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</si>
  <si>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</si>
  <si>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</si>
  <si>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</si>
  <si>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</si>
  <si>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</si>
  <si>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</si>
  <si>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</si>
  <si>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</si>
  <si>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</si>
  <si>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</si>
  <si>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</si>
  <si>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</si>
  <si>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</si>
  <si>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</si>
  <si>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</si>
  <si>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</si>
  <si>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</si>
  <si>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</si>
  <si>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</si>
  <si>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</si>
  <si>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</si>
  <si>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</si>
  <si>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</si>
  <si>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</si>
  <si>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</si>
  <si>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</si>
  <si>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</si>
  <si>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</si>
  <si>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</si>
  <si>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</si>
  <si>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</si>
  <si>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</si>
  <si>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</si>
  <si>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</si>
  <si>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</si>
  <si>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</si>
  <si>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</si>
  <si>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</si>
  <si>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</si>
  <si>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</si>
  <si>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</si>
  <si>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</si>
  <si>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</si>
  <si>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</si>
  <si>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</si>
  <si>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</si>
  <si>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</si>
  <si>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</si>
  <si>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</si>
  <si>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</si>
  <si>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</si>
  <si>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</si>
  <si>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</si>
  <si>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</si>
  <si>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</si>
  <si>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</si>
  <si>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</si>
  <si>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</si>
  <si>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</si>
  <si>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</si>
  <si>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</si>
  <si>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</si>
  <si>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</si>
  <si>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</si>
  <si>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</si>
  <si>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</si>
  <si>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</si>
  <si>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</si>
  <si>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</si>
  <si>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</si>
  <si>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</si>
  <si>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</si>
  <si>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</si>
  <si>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</si>
  <si>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</si>
  <si>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</si>
  <si>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</si>
  <si>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</si>
  <si>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</si>
  <si>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</si>
  <si>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</si>
  <si>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</si>
  <si>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</si>
  <si>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</si>
  <si>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</si>
  <si>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</si>
  <si>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</si>
  <si>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</si>
  <si>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</si>
  <si>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</si>
  <si>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</si>
  <si>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</si>
  <si>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</si>
  <si>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</si>
  <si>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</si>
  <si>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</si>
  <si>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</si>
  <si>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</si>
  <si>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</si>
  <si>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</si>
  <si>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</si>
  <si>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</si>
  <si>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</si>
  <si>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</si>
  <si>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</si>
  <si>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</si>
  <si>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</si>
  <si>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</si>
  <si>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</si>
  <si>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</si>
  <si>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</si>
  <si>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</si>
  <si>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</si>
  <si>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</si>
  <si>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</si>
  <si>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</si>
  <si>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</si>
  <si>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</si>
  <si>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</si>
  <si>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</si>
  <si>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</si>
  <si>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</si>
  <si>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</si>
  <si>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</si>
  <si>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</si>
  <si>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</si>
  <si>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</si>
  <si>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</si>
  <si>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</si>
  <si>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</si>
  <si>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</si>
  <si>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</si>
  <si>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</si>
  <si>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</si>
  <si>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</si>
  <si>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</si>
  <si>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</si>
  <si>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</si>
  <si>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</si>
  <si>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</si>
  <si>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</si>
  <si>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</si>
  <si>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</si>
  <si>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</si>
  <si>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</si>
  <si>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</si>
  <si>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</si>
  <si>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</si>
  <si>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</si>
  <si>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</si>
  <si>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</si>
  <si>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</si>
  <si>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</si>
  <si>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</si>
  <si>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</si>
  <si>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</si>
  <si>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</si>
  <si>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</si>
  <si>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</si>
  <si>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</si>
  <si>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</si>
  <si>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</si>
  <si>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</si>
  <si>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</si>
  <si>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</si>
  <si>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</si>
  <si>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</si>
  <si>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</si>
  <si>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</si>
  <si>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</si>
  <si>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</si>
  <si>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</si>
  <si>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</si>
  <si>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</si>
  <si>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</si>
  <si>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</si>
  <si>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</si>
  <si>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</si>
  <si>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</si>
  <si>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</si>
  <si>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</si>
  <si>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</si>
  <si>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</si>
  <si>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</si>
  <si>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</si>
  <si>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</si>
  <si>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</si>
  <si>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</si>
  <si>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</si>
  <si>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</si>
  <si>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</si>
  <si>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</si>
  <si>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</si>
  <si>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</si>
  <si>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</si>
  <si>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</si>
  <si>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</si>
  <si>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</si>
  <si>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</si>
  <si>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</si>
  <si>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</si>
  <si>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</si>
  <si>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</si>
  <si>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</si>
  <si>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</si>
  <si>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</si>
  <si>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</si>
  <si>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</si>
  <si>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</si>
  <si>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</si>
  <si>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</si>
  <si>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</si>
  <si>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</si>
  <si>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</si>
  <si>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</si>
  <si>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</si>
  <si>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</si>
  <si>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</si>
  <si>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</si>
  <si>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</si>
  <si>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</si>
  <si>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</si>
  <si>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</si>
  <si>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</si>
  <si>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</si>
  <si>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</si>
  <si>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</si>
  <si>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</si>
  <si>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</si>
  <si>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</si>
  <si>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</si>
  <si>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</si>
  <si>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</si>
  <si>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</si>
  <si>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</si>
  <si>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</si>
  <si>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</si>
  <si>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</si>
  <si>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</si>
  <si>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</si>
  <si>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</si>
  <si>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</si>
  <si>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</si>
  <si>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</si>
  <si>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</si>
  <si>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</si>
  <si>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</si>
  <si>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</si>
  <si>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</si>
  <si>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</si>
  <si>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</si>
  <si>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</si>
  <si>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</si>
  <si>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</si>
  <si>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</si>
  <si>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</si>
  <si>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</si>
  <si>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</si>
  <si>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</si>
  <si>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</si>
  <si>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</si>
  <si>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</si>
  <si>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</si>
  <si>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</si>
  <si>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</si>
  <si>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</si>
  <si>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</si>
  <si>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</si>
  <si>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</si>
  <si>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</si>
  <si>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</si>
  <si>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</si>
  <si>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</si>
  <si>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</si>
  <si>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</si>
  <si>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</si>
  <si>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</si>
  <si>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</si>
  <si>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</si>
  <si>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</si>
  <si>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</si>
  <si>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</si>
  <si>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</si>
  <si>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</si>
  <si>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</si>
  <si>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</si>
  <si>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</si>
  <si>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</si>
  <si>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</si>
  <si>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</si>
  <si>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</si>
  <si>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</si>
  <si>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</si>
  <si>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</si>
  <si>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</si>
  <si>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</si>
  <si>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</si>
  <si>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</si>
  <si>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</si>
  <si>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</si>
  <si>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</si>
  <si>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</si>
  <si>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</si>
  <si>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</si>
  <si>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</si>
  <si>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</si>
  <si>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</si>
  <si>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</si>
  <si>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</si>
  <si>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</si>
  <si>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</si>
  <si>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</si>
  <si>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</si>
  <si>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</si>
  <si>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</si>
  <si>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</si>
  <si>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</si>
  <si>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</si>
  <si>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</si>
  <si>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</si>
  <si>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</si>
  <si>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</si>
  <si>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</si>
  <si>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</si>
  <si>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</si>
  <si>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</si>
  <si>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</si>
  <si>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</si>
  <si>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</si>
  <si>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</si>
  <si>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</si>
  <si>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</si>
  <si>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</si>
  <si>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</si>
  <si>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</si>
  <si>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</si>
  <si>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</si>
  <si>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</si>
  <si>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</si>
  <si>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</si>
  <si>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</si>
  <si>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</si>
  <si>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</si>
  <si>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</si>
  <si>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</si>
  <si>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</si>
  <si>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</si>
  <si>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</si>
  <si>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</si>
  <si>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</si>
  <si>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</si>
  <si>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</si>
  <si>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</si>
  <si>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</si>
  <si>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</si>
  <si>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</si>
  <si>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</si>
  <si>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</si>
  <si>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</si>
  <si>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</si>
  <si>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</si>
  <si>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</si>
  <si>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</si>
  <si>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</si>
  <si>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</si>
  <si>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</si>
  <si>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</si>
  <si>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</si>
  <si>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</si>
  <si>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</si>
  <si>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</si>
  <si>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</si>
  <si>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</si>
  <si>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</si>
  <si>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</si>
  <si>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</si>
  <si>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</si>
  <si>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</si>
  <si>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</si>
  <si>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</si>
  <si>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</si>
  <si>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</si>
  <si>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</si>
  <si>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</si>
  <si>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</si>
  <si>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</si>
  <si>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</si>
  <si>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</si>
  <si>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</si>
  <si>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</si>
  <si>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</si>
  <si>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</si>
  <si>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</si>
  <si>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</si>
  <si>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</si>
  <si>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</si>
  <si>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</si>
  <si>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</si>
  <si>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</si>
  <si>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</si>
  <si>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</si>
  <si>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</si>
  <si>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</si>
  <si>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</si>
  <si>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</si>
  <si>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</si>
  <si>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</si>
  <si>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</si>
  <si>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</si>
  <si>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</si>
  <si>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</si>
  <si>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</si>
  <si>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</si>
  <si>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</si>
  <si>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</si>
  <si>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</si>
  <si>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</si>
  <si>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</si>
  <si>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</si>
  <si>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</si>
  <si>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</si>
  <si>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</si>
  <si>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</si>
  <si>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</si>
  <si>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</si>
  <si>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</si>
  <si>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</si>
  <si>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</si>
  <si>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</si>
  <si>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</si>
  <si>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</si>
  <si>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</si>
  <si>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</si>
  <si>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</si>
  <si>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</si>
  <si>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</si>
  <si>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</si>
  <si>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</si>
  <si>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</si>
  <si>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</si>
  <si>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</si>
  <si>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</si>
  <si>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</si>
  <si>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</si>
  <si>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</si>
  <si>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</si>
  <si>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</si>
  <si>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</si>
  <si>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</si>
  <si>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</si>
  <si>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</si>
  <si>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</si>
  <si>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</si>
  <si>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</si>
  <si>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</si>
  <si>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</si>
  <si>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</si>
  <si>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</si>
  <si>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</si>
  <si>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</si>
  <si>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</si>
  <si>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</si>
  <si>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</si>
  <si>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</si>
  <si>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</si>
  <si>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</si>
  <si>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</si>
  <si>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</si>
  <si>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</si>
  <si>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</si>
  <si>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</si>
  <si>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</si>
  <si>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</si>
  <si>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</si>
  <si>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</si>
  <si>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</si>
  <si>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</si>
  <si>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</si>
  <si>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</si>
  <si>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</si>
  <si>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</si>
  <si>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</si>
  <si>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</si>
  <si>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</si>
  <si>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</si>
  <si>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</si>
  <si>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</si>
  <si>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</si>
  <si>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</si>
  <si>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</si>
  <si>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</si>
  <si>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</si>
  <si>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</si>
  <si>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</si>
  <si>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</si>
  <si>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</si>
  <si>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</si>
  <si>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</si>
  <si>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</si>
  <si>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</si>
  <si>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</si>
  <si>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</si>
  <si>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</si>
  <si>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</si>
  <si>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</si>
  <si>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</si>
  <si>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</si>
  <si>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</si>
  <si>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</si>
  <si>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</si>
  <si>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</si>
  <si>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</si>
  <si>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</si>
  <si>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</si>
  <si>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</si>
  <si>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</si>
  <si>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</si>
  <si>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</si>
  <si>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</si>
  <si>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</si>
  <si>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</si>
  <si>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</si>
  <si>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</si>
  <si>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</si>
  <si>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</si>
  <si>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</si>
  <si>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</si>
  <si>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</si>
  <si>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</si>
  <si>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</si>
  <si>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</si>
  <si>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</si>
  <si>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</si>
  <si>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</si>
  <si>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</si>
  <si>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</si>
  <si>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</si>
  <si>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</si>
  <si>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</si>
  <si>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</si>
  <si>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</si>
  <si>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</si>
  <si>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</si>
  <si>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</si>
  <si>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</si>
  <si>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</si>
  <si>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</si>
  <si>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</si>
  <si>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</si>
  <si>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</si>
  <si>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</si>
  <si>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</si>
  <si>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</si>
  <si>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</si>
  <si>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</si>
  <si>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</si>
  <si>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</si>
  <si>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</si>
  <si>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</si>
  <si>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</si>
  <si>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</si>
  <si>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</si>
  <si>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</si>
  <si>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</si>
  <si>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</si>
  <si>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</si>
  <si>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</si>
  <si>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</si>
  <si>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</si>
  <si>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</si>
  <si>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</si>
  <si>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</si>
  <si>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</si>
  <si>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</si>
  <si>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</si>
  <si>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</si>
  <si>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</si>
  <si>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</si>
  <si>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</si>
  <si>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</si>
  <si>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</si>
  <si>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</si>
  <si>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</si>
  <si>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</si>
  <si>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</si>
  <si>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</si>
  <si>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</si>
  <si>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</si>
  <si>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</si>
  <si>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</si>
  <si>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</si>
  <si>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</si>
  <si>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</si>
  <si>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</si>
  <si>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</si>
  <si>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</si>
  <si>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</si>
  <si>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</si>
  <si>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</si>
  <si>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</si>
  <si>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</si>
  <si>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</si>
  <si>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</si>
  <si>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</si>
  <si>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</si>
  <si>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</si>
  <si>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</si>
  <si>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</si>
  <si>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</si>
  <si>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</si>
  <si>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</si>
  <si>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</si>
  <si>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</si>
  <si>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</si>
  <si>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</si>
  <si>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</si>
  <si>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</si>
  <si>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</si>
  <si>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</si>
  <si>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</si>
  <si>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</si>
  <si>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</si>
  <si>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</si>
  <si>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</si>
  <si>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</si>
  <si>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</si>
  <si>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</si>
  <si>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</si>
  <si>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</si>
  <si>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</si>
  <si>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</si>
  <si>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</si>
  <si>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</si>
  <si>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</si>
  <si>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</si>
  <si>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</si>
  <si>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</si>
  <si>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</si>
  <si>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</si>
  <si>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</si>
  <si>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</si>
  <si>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</si>
  <si>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</si>
  <si>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</si>
  <si>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</si>
  <si>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</si>
  <si>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</si>
  <si>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</si>
  <si>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</si>
  <si>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</si>
  <si>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</si>
  <si>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</si>
  <si>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</si>
  <si>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</si>
  <si>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</si>
  <si>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</si>
  <si>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</si>
  <si>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</si>
  <si>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</si>
  <si>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</si>
  <si>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</si>
  <si>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</si>
  <si>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</si>
  <si>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</si>
  <si>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</si>
  <si>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</si>
  <si>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</si>
  <si>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</si>
  <si>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</si>
  <si>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</si>
  <si>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</si>
  <si>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</si>
  <si>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</si>
  <si>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</si>
  <si>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</si>
  <si>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</si>
  <si>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</si>
  <si>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</si>
  <si>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</si>
  <si>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</si>
  <si>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</si>
  <si>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</si>
  <si>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</si>
  <si>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</si>
  <si>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</si>
  <si>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</si>
  <si>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</si>
  <si>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</si>
  <si>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</si>
  <si>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</si>
  <si>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</si>
  <si>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</si>
  <si>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</si>
  <si>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</si>
  <si>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</si>
  <si>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</si>
  <si>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</si>
  <si>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</si>
  <si>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</si>
  <si>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</si>
  <si>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</si>
  <si>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</si>
  <si>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</si>
  <si>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</si>
  <si>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</si>
  <si>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</si>
  <si>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</si>
  <si>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</si>
  <si>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</si>
  <si>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</si>
  <si>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</si>
  <si>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</si>
  <si>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</si>
  <si>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</si>
  <si>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</si>
  <si>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</si>
  <si>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</si>
  <si>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</si>
  <si>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</si>
  <si>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</si>
  <si>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</si>
  <si>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</si>
  <si>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</si>
  <si>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</si>
  <si>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</si>
  <si>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</si>
  <si>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</si>
  <si>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</si>
  <si>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</si>
  <si>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</si>
  <si>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</si>
  <si>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</si>
  <si>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</si>
  <si>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</si>
  <si>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</si>
  <si>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</si>
  <si>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</si>
  <si>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</si>
  <si>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</si>
  <si>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</si>
  <si>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</si>
  <si>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</si>
  <si>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</si>
  <si>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</si>
  <si>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</si>
  <si>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</si>
  <si>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</si>
  <si>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</si>
  <si>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</si>
  <si>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</si>
  <si>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</si>
  <si>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</si>
  <si>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</si>
  <si>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</si>
  <si>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</si>
  <si>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</si>
  <si>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</si>
  <si>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</si>
  <si>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</si>
  <si>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</si>
  <si>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</si>
  <si>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</si>
  <si>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</si>
  <si>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</si>
  <si>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</si>
  <si>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</si>
  <si>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</si>
  <si>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</si>
  <si>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</si>
  <si>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</si>
  <si>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</si>
  <si>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</si>
  <si>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</si>
  <si>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</si>
  <si>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</si>
  <si>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</si>
  <si>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</si>
  <si>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</si>
  <si>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</si>
  <si>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</si>
  <si>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</si>
  <si>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</si>
  <si>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</si>
  <si>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</si>
  <si>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</si>
  <si>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</si>
  <si>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</si>
  <si>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</si>
  <si>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</si>
  <si>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</si>
  <si>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</si>
  <si>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</si>
  <si>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</si>
  <si>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</si>
  <si>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</si>
  <si>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</si>
  <si>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</si>
  <si>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</si>
  <si>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</si>
  <si>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</si>
  <si>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</si>
  <si>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</si>
  <si>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</si>
  <si>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</si>
  <si>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</si>
  <si>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</si>
  <si>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</si>
  <si>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</si>
  <si>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</si>
  <si>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</si>
  <si>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</si>
  <si>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</si>
  <si>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</si>
  <si>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</si>
  <si>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</si>
  <si>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</si>
  <si>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</si>
  <si>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</si>
  <si>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</si>
  <si>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</si>
  <si>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</si>
  <si>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</si>
  <si>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</si>
  <si>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</si>
  <si>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</si>
  <si>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</si>
  <si>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</si>
  <si>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</si>
  <si>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</si>
  <si>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</si>
  <si>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</si>
  <si>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</si>
  <si>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</si>
  <si>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</si>
  <si>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</si>
  <si>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</si>
  <si>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</si>
  <si>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</si>
  <si>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</si>
  <si>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</si>
  <si>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</si>
  <si>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</si>
  <si>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</si>
  <si>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</si>
  <si>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</si>
  <si>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</si>
  <si>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</si>
  <si>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</si>
  <si>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</si>
  <si>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</si>
  <si>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</si>
  <si>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</si>
  <si>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</si>
  <si>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</si>
  <si>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</si>
  <si>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</si>
  <si>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</si>
  <si>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</si>
  <si>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</si>
  <si>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</si>
  <si>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</si>
  <si>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</si>
  <si>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</si>
  <si>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</si>
  <si>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</si>
  <si>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</si>
  <si>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</si>
  <si>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</si>
  <si>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</si>
  <si>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</si>
  <si>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</si>
  <si>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</si>
  <si>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</si>
  <si>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</si>
  <si>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</si>
  <si>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</si>
  <si>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</si>
  <si>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</si>
  <si>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</si>
  <si>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</si>
  <si>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</si>
  <si>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</si>
  <si>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</si>
  <si>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</si>
  <si>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</si>
  <si>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</si>
  <si>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</si>
  <si>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</si>
  <si>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</si>
  <si>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</si>
  <si>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</si>
  <si>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</si>
  <si>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</si>
  <si>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</si>
  <si>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</si>
  <si>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</si>
  <si>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</si>
  <si>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</si>
  <si>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</si>
  <si>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</si>
  <si>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</si>
  <si>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</si>
  <si>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</si>
  <si>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</si>
  <si>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</si>
  <si>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</si>
  <si>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</si>
  <si>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</si>
  <si>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</si>
  <si>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</si>
  <si>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</si>
  <si>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</si>
  <si>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</si>
  <si>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</si>
  <si>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</si>
  <si>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</si>
  <si>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</si>
  <si>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</si>
  <si>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</si>
  <si>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</si>
  <si>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</si>
  <si>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</si>
  <si>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</si>
  <si>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</si>
  <si>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</si>
  <si>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</si>
  <si>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</si>
  <si>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</si>
  <si>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</si>
  <si>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</si>
  <si>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</si>
  <si>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</si>
  <si>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</si>
  <si>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</si>
  <si>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</si>
  <si>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</si>
  <si>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</si>
  <si>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</si>
  <si>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</si>
  <si>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</si>
  <si>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</si>
  <si>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</si>
  <si>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</si>
  <si>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</si>
  <si>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</si>
  <si>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</si>
  <si>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</si>
  <si>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</si>
  <si>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</si>
  <si>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</si>
  <si>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</si>
  <si>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</si>
  <si>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</si>
  <si>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</si>
  <si>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</si>
  <si>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</si>
  <si>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</si>
  <si>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</si>
  <si>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</si>
  <si>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</si>
  <si>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</si>
  <si>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</si>
  <si>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</si>
  <si>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</si>
  <si>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</si>
  <si>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</si>
  <si>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</si>
  <si>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</si>
  <si>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</si>
  <si>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</si>
  <si>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</si>
  <si>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</si>
  <si>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</si>
  <si>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</si>
  <si>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</si>
  <si>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</si>
  <si>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</si>
  <si>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</si>
  <si>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</si>
  <si>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</si>
  <si>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</si>
  <si>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</si>
  <si>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</si>
  <si>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</si>
  <si>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</si>
  <si>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</si>
  <si>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</si>
  <si>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</si>
  <si>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</si>
  <si>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</si>
  <si>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</si>
  <si>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</si>
  <si>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</si>
  <si>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</si>
  <si>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</si>
  <si>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</si>
  <si>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</si>
  <si>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</si>
  <si>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</si>
  <si>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</si>
  <si>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</si>
  <si>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</si>
  <si>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</si>
  <si>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</si>
  <si>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</si>
  <si>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</si>
  <si>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</si>
  <si>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</si>
  <si>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</si>
  <si>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</si>
  <si>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</si>
  <si>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</si>
  <si>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</si>
  <si>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</si>
  <si>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</si>
  <si>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</si>
  <si>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</si>
  <si>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</si>
  <si>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</si>
  <si>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</si>
  <si>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</si>
  <si>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</si>
  <si>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</si>
  <si>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</si>
  <si>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</si>
  <si>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</si>
  <si>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</si>
  <si>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</si>
  <si>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</si>
  <si>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</si>
  <si>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</si>
  <si>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</si>
  <si>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</si>
  <si>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</si>
  <si>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</si>
  <si>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</si>
  <si>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</si>
  <si>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</si>
  <si>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</si>
  <si>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</si>
  <si>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</si>
  <si>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</si>
  <si>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</si>
  <si>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</si>
  <si>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</si>
  <si>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</si>
  <si>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</si>
  <si>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</si>
  <si>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</si>
  <si>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</si>
  <si>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</si>
  <si>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</si>
  <si>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</si>
  <si>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</si>
  <si>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</si>
  <si>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</si>
  <si>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</si>
  <si>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</si>
  <si>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</si>
  <si>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</si>
  <si>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</si>
  <si>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</si>
  <si>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</si>
  <si>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</si>
  <si>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</si>
  <si>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</si>
  <si>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</si>
  <si>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</si>
  <si>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</si>
  <si>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</si>
  <si>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</si>
  <si>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</si>
  <si>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</si>
  <si>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</si>
  <si>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</si>
  <si>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</si>
  <si>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</si>
  <si>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</si>
  <si>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</si>
  <si>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</si>
  <si>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</si>
  <si>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</si>
  <si>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</si>
  <si>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</si>
  <si>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</si>
  <si>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</si>
  <si>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</si>
  <si>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</si>
  <si>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</si>
  <si>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</si>
  <si>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</si>
  <si>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</si>
  <si>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</si>
  <si>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</si>
  <si>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</si>
  <si>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</si>
  <si>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</si>
  <si>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</si>
  <si>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</si>
  <si>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</si>
  <si>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</si>
  <si>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</si>
  <si>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</si>
  <si>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</si>
  <si>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</si>
  <si>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</si>
  <si>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</si>
  <si>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</si>
  <si>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</si>
  <si>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</si>
  <si>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</si>
  <si>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</si>
  <si>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</si>
  <si>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</si>
  <si>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</si>
  <si>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</si>
  <si>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</si>
  <si>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</si>
  <si>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</si>
  <si>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</si>
  <si>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</si>
  <si>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</si>
  <si>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</si>
  <si>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</si>
  <si>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</si>
  <si>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</si>
  <si>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</si>
  <si>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</si>
  <si>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</si>
  <si>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</si>
  <si>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</si>
  <si>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</si>
  <si>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</si>
  <si>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</si>
  <si>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</si>
  <si>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</si>
  <si>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</si>
  <si>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</si>
  <si>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</si>
  <si>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</si>
  <si>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</si>
  <si>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</si>
  <si>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</si>
  <si>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</si>
  <si>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</si>
  <si>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</si>
  <si>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</si>
  <si>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</si>
  <si>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</si>
  <si>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</si>
  <si>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</si>
  <si>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</si>
  <si>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</si>
  <si>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</si>
  <si>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</si>
  <si>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</si>
  <si>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</si>
  <si>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</si>
  <si>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</si>
  <si>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</si>
  <si>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</si>
  <si>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</si>
  <si>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</si>
  <si>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</si>
  <si>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</si>
  <si>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</si>
  <si>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</si>
  <si>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</si>
  <si>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</si>
  <si>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</si>
  <si>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</si>
  <si>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</si>
  <si>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</si>
  <si>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</si>
  <si>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</si>
  <si>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</si>
  <si>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</si>
  <si>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</si>
  <si>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</si>
  <si>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</si>
  <si>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</si>
  <si>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</si>
  <si>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</si>
  <si>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</si>
  <si>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</si>
  <si>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</si>
  <si>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</si>
  <si>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</si>
  <si>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</si>
  <si>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</si>
  <si>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</si>
  <si>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</si>
  <si>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</si>
  <si>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</si>
  <si>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</si>
  <si>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</si>
  <si>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</si>
  <si>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</si>
  <si>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</si>
  <si>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</si>
  <si>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</si>
  <si>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</si>
  <si>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</si>
  <si>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</si>
  <si>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</si>
  <si>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</si>
  <si>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</si>
  <si>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</si>
  <si>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</si>
  <si>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</si>
  <si>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</si>
  <si>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</si>
  <si>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</si>
  <si>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</si>
  <si>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</si>
  <si>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</si>
  <si>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</si>
  <si>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</si>
  <si>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</si>
  <si>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</si>
  <si>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</si>
  <si>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</si>
  <si>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</si>
  <si>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</si>
  <si>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</si>
  <si>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</si>
  <si>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</si>
  <si>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</si>
  <si>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</si>
  <si>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</si>
  <si>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</si>
  <si>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</si>
  <si>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</si>
  <si>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</si>
  <si>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</si>
  <si>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</si>
  <si>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</si>
  <si>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</si>
  <si>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</si>
  <si>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</si>
  <si>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</si>
  <si>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</si>
  <si>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</si>
  <si>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</si>
  <si>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</si>
  <si>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</si>
  <si>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</si>
  <si>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</si>
  <si>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</si>
  <si>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</si>
  <si>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</si>
  <si>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</si>
  <si>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</si>
  <si>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</si>
  <si>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</si>
  <si>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</si>
  <si>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</si>
  <si>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</si>
  <si>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</si>
  <si>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</si>
  <si>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</si>
  <si>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</si>
  <si>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</si>
  <si>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</si>
  <si>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</si>
  <si>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</si>
  <si>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</si>
  <si>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</si>
  <si>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</si>
  <si>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</si>
  <si>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</si>
  <si>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</si>
  <si>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</si>
  <si>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</si>
  <si>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</si>
  <si>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</si>
  <si>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</si>
  <si>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</si>
  <si>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</si>
  <si>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</si>
  <si>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</si>
  <si>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</si>
  <si>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</si>
  <si>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</si>
  <si>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</si>
  <si>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</si>
  <si>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</si>
  <si>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</si>
  <si>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</si>
  <si>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</si>
  <si>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</si>
  <si>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</si>
  <si>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</si>
  <si>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</si>
  <si>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</si>
  <si>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</si>
  <si>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</si>
  <si>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</si>
  <si>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</si>
  <si>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</si>
  <si>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</si>
  <si>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</si>
  <si>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</si>
  <si>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</si>
  <si>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</si>
  <si>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</si>
  <si>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</si>
  <si>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</si>
  <si>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</si>
  <si>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</si>
  <si>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</si>
  <si>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</si>
  <si>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</si>
  <si>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</si>
  <si>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</si>
  <si>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</si>
  <si>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</si>
  <si>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</si>
  <si>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</si>
  <si>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</si>
  <si>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</si>
  <si>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</si>
  <si>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</si>
  <si>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</si>
  <si>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</si>
  <si>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</si>
  <si>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</si>
  <si>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</si>
  <si>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</si>
  <si>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</si>
  <si>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</si>
  <si>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</si>
  <si>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</si>
  <si>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</si>
  <si>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</si>
  <si>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</si>
  <si>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</si>
  <si>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</si>
  <si>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</si>
  <si>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</si>
  <si>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</si>
  <si>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</si>
  <si>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</si>
  <si>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</si>
  <si>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</si>
  <si>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</si>
  <si>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</si>
  <si>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</si>
  <si>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</si>
  <si>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</si>
  <si>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</si>
  <si>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</si>
  <si>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</si>
  <si>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</si>
  <si>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</si>
  <si>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</si>
  <si>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</si>
  <si>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</si>
  <si>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</si>
  <si>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</si>
  <si>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</si>
  <si>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</si>
  <si>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</si>
  <si>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</si>
  <si>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</si>
  <si>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</si>
  <si>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</si>
  <si>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</si>
  <si>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</si>
  <si>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</si>
  <si>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</si>
  <si>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</si>
  <si>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</si>
  <si>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</si>
  <si>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</si>
  <si>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</si>
  <si>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</si>
  <si>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</si>
  <si>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</si>
  <si>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</si>
  <si>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</si>
  <si>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</si>
  <si>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</si>
  <si>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</si>
  <si>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</si>
  <si>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</si>
  <si>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</si>
  <si>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</si>
  <si>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</si>
  <si>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</si>
  <si>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</si>
  <si>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</si>
  <si>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</si>
  <si>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</si>
  <si>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</si>
  <si>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</si>
  <si>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</si>
  <si>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</si>
  <si>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</si>
  <si>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</si>
  <si>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</si>
  <si>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</si>
  <si>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</si>
  <si>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</si>
  <si>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</si>
  <si>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</si>
  <si>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</si>
  <si>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</si>
  <si>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</si>
  <si>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</si>
  <si>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</si>
  <si>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</si>
  <si>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</si>
  <si>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</si>
  <si>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</si>
  <si>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</si>
  <si>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</si>
  <si>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</si>
  <si>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</si>
  <si>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</si>
  <si>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</si>
  <si>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</si>
  <si>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</si>
  <si>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</si>
  <si>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</si>
  <si>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</si>
  <si>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</si>
  <si>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</si>
  <si>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</si>
  <si>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</si>
  <si>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</si>
  <si>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</si>
  <si>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</si>
  <si>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</si>
  <si>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</si>
  <si>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</si>
  <si>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</si>
  <si>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</si>
  <si>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</si>
  <si>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</si>
  <si>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</si>
  <si>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</si>
  <si>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</si>
  <si>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</si>
  <si>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</si>
  <si>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</si>
  <si>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</si>
  <si>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</si>
  <si>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</si>
  <si>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</si>
  <si>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</si>
  <si>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</si>
  <si>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</si>
  <si>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</si>
  <si>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</si>
  <si>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</si>
  <si>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</si>
  <si>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</si>
  <si>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</si>
  <si>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</si>
  <si>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</si>
  <si>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</si>
  <si>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</si>
  <si>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</si>
  <si>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</si>
  <si>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</si>
  <si>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</si>
  <si>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</si>
  <si>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</si>
  <si>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</si>
  <si>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</si>
  <si>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</si>
  <si>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</si>
  <si>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</si>
  <si>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</si>
  <si>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</si>
  <si>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</si>
  <si>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</si>
  <si>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</si>
  <si>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</si>
  <si>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</si>
  <si>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</si>
  <si>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</si>
  <si>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</si>
  <si>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</si>
  <si>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</si>
  <si>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</si>
  <si>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</si>
  <si>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</si>
  <si>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</si>
  <si>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</si>
  <si>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</si>
  <si>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</si>
  <si>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</si>
  <si>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</si>
  <si>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</si>
  <si>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</si>
  <si>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</si>
  <si>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</si>
  <si>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</si>
  <si>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</si>
  <si>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</si>
  <si>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</si>
  <si>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</si>
  <si>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</si>
  <si>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</si>
  <si>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</si>
  <si>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</si>
  <si>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</si>
  <si>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</si>
  <si>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</si>
  <si>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</si>
  <si>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</si>
  <si>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</si>
  <si>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</si>
  <si>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</si>
  <si>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</si>
  <si>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</si>
  <si>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</si>
  <si>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</si>
  <si>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</si>
  <si>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</si>
  <si>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</si>
  <si>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</si>
  <si>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</si>
  <si>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</si>
  <si>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</si>
  <si>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</si>
  <si>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</si>
  <si>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</si>
  <si>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</si>
  <si>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</si>
  <si>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</si>
  <si>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</si>
  <si>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</si>
  <si>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</si>
  <si>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</si>
  <si>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</si>
  <si>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</si>
  <si>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</si>
  <si>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</si>
  <si>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</si>
  <si>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</si>
  <si>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</si>
  <si>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</si>
  <si>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</si>
  <si>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</si>
  <si>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</si>
  <si>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</si>
  <si>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</si>
  <si>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</si>
  <si>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</si>
  <si>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</si>
  <si>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</si>
  <si>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</si>
  <si>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</si>
  <si>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</si>
  <si>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</si>
  <si>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</si>
  <si>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</si>
  <si>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</si>
  <si>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</si>
  <si>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</si>
  <si>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</si>
  <si>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</si>
  <si>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</si>
  <si>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</si>
  <si>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</si>
  <si>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</si>
  <si>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</si>
  <si>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</si>
  <si>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</si>
  <si>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</si>
  <si>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</si>
  <si>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</si>
  <si>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</si>
  <si>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</si>
  <si>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</si>
  <si>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</si>
  <si>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</si>
  <si>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</si>
  <si>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</si>
  <si>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</si>
  <si>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</si>
  <si>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</si>
  <si>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</si>
  <si>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</si>
  <si>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</si>
  <si>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</si>
  <si>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</si>
  <si>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</si>
  <si>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</si>
  <si>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</si>
  <si>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</si>
  <si>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</si>
  <si>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</si>
  <si>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</si>
  <si>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</si>
  <si>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</si>
  <si>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</si>
  <si>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</si>
  <si>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</si>
  <si>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</si>
  <si>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</si>
  <si>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</si>
  <si>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</si>
  <si>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</si>
  <si>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</si>
  <si>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</si>
  <si>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</si>
  <si>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</si>
  <si>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</si>
  <si>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</si>
  <si>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</si>
  <si>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</si>
  <si>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</si>
  <si>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</si>
  <si>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</si>
  <si>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</si>
  <si>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</si>
  <si>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</si>
  <si>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</si>
  <si>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</si>
  <si>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</si>
  <si>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</si>
  <si>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</si>
  <si>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</si>
  <si>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</si>
  <si>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</si>
  <si>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</si>
  <si>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</si>
  <si>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</si>
  <si>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</si>
  <si>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</si>
  <si>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</si>
  <si>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</si>
  <si>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</si>
  <si>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</si>
  <si>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</si>
  <si>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</si>
  <si>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</si>
  <si>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</si>
  <si>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</si>
  <si>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</si>
  <si>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</si>
  <si>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</si>
  <si>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</si>
  <si>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</si>
  <si>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</si>
  <si>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</si>
  <si>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</si>
  <si>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</si>
  <si>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</si>
  <si>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</si>
  <si>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</si>
  <si>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</si>
  <si>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</si>
  <si>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</si>
  <si>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</si>
  <si>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</si>
  <si>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</si>
  <si>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</si>
  <si>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</si>
  <si>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</si>
  <si>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</si>
  <si>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</si>
  <si>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</si>
  <si>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</si>
  <si>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</si>
  <si>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</si>
  <si>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</si>
  <si>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</si>
  <si>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</si>
  <si>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</si>
  <si>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</si>
  <si>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</si>
  <si>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</si>
  <si>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</si>
  <si>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</si>
  <si>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</si>
  <si>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</si>
  <si>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</si>
  <si>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</si>
  <si>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</si>
  <si>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</si>
  <si>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</si>
  <si>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</si>
  <si>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</si>
  <si>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</si>
  <si>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</si>
  <si>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</si>
  <si>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</si>
  <si>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</si>
  <si>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</si>
  <si>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</si>
  <si>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</si>
  <si>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</si>
  <si>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</si>
  <si>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</si>
  <si>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</si>
  <si>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</si>
  <si>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</si>
  <si>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</si>
  <si>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</si>
  <si>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</si>
  <si>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</si>
  <si>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</si>
  <si>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</si>
  <si>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</si>
  <si>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</si>
  <si>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</si>
  <si>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</si>
  <si>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</si>
  <si>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</si>
  <si>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</si>
  <si>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</si>
  <si>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</si>
  <si>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</si>
  <si>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</si>
  <si>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</si>
  <si>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</si>
  <si>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</si>
  <si>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</si>
  <si>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</si>
  <si>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</si>
  <si>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</si>
  <si>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</si>
  <si>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</si>
  <si>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</si>
  <si>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</si>
  <si>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</si>
  <si>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</si>
  <si>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</si>
  <si>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</si>
  <si>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</si>
  <si>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</si>
  <si>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</si>
  <si>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</si>
  <si>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</si>
  <si>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</si>
  <si>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</si>
  <si>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</si>
  <si>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</si>
  <si>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</si>
  <si>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</si>
  <si>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</si>
  <si>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</si>
  <si>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</si>
  <si>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</si>
  <si>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</si>
  <si>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</si>
  <si>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</si>
  <si>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</si>
  <si>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</si>
  <si>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</si>
  <si>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</si>
  <si>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</si>
  <si>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</si>
  <si>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</si>
  <si>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</si>
  <si>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</si>
  <si>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</si>
  <si>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</si>
  <si>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</si>
  <si>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</si>
  <si>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</si>
  <si>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</si>
  <si>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</si>
  <si>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</si>
  <si>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</si>
  <si>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</si>
  <si>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</si>
  <si>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</si>
  <si>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</si>
  <si>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</si>
  <si>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</si>
  <si>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</si>
  <si>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</si>
  <si>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</si>
  <si>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</si>
  <si>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</si>
  <si>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</si>
  <si>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</si>
  <si>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</si>
  <si>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</si>
  <si>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</si>
  <si>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</si>
  <si>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</si>
  <si>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</si>
  <si>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</si>
  <si>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</si>
  <si>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</si>
  <si>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</si>
  <si>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</si>
  <si>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</si>
  <si>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</si>
  <si>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</si>
  <si>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</si>
  <si>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</si>
  <si>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</si>
  <si>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</si>
  <si>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</si>
  <si>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</si>
  <si>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</si>
  <si>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</si>
  <si>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</si>
  <si>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</si>
  <si>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</si>
  <si>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</si>
  <si>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</si>
  <si>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</si>
  <si>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</si>
  <si>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</si>
  <si>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</si>
  <si>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</si>
  <si>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</si>
  <si>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</si>
  <si>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</si>
  <si>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</si>
  <si>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</si>
  <si>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</si>
  <si>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</si>
  <si>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</si>
  <si>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</si>
  <si>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</si>
  <si>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</si>
  <si>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</si>
  <si>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</si>
  <si>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</si>
  <si>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</si>
  <si>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</si>
  <si>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</si>
  <si>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</si>
  <si>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</si>
  <si>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</si>
  <si>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</si>
  <si>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</si>
  <si>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</si>
  <si>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</si>
  <si>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</si>
  <si>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</si>
  <si>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</si>
  <si>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</si>
  <si>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</si>
  <si>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</si>
  <si>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</si>
  <si>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</si>
  <si>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</si>
  <si>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</si>
  <si>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</si>
  <si>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</si>
  <si>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</si>
  <si>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</si>
  <si>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</si>
  <si>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</si>
  <si>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</si>
  <si>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</si>
  <si>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</si>
  <si>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</si>
  <si>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</si>
  <si>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</si>
  <si>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</si>
  <si>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</si>
  <si>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</si>
  <si>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</si>
  <si>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</si>
  <si>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</si>
  <si>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</si>
  <si>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</si>
  <si>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</si>
  <si>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</si>
  <si>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</si>
  <si>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</si>
  <si>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</si>
  <si>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</si>
  <si>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</si>
  <si>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</si>
  <si>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</si>
  <si>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</si>
  <si>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</si>
  <si>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</si>
  <si>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</si>
  <si>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</si>
  <si>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</si>
  <si>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</si>
  <si>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</si>
  <si>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</si>
  <si>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</si>
  <si>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</si>
  <si>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</si>
  <si>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</si>
  <si>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</si>
  <si>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</si>
  <si>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</si>
  <si>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</si>
  <si>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</si>
  <si>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</si>
  <si>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</si>
  <si>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</si>
  <si>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</si>
  <si>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</si>
  <si>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</si>
  <si>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</si>
  <si>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</si>
  <si>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</si>
  <si>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</si>
  <si>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</si>
  <si>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</si>
  <si>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</si>
  <si>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</si>
  <si>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</si>
  <si>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</si>
  <si>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</si>
  <si>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</si>
  <si>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</si>
  <si>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</si>
  <si>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</si>
  <si>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</si>
  <si>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</si>
  <si>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</si>
  <si>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</si>
  <si>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</si>
  <si>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</si>
  <si>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</si>
  <si>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</si>
  <si>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</si>
  <si>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</si>
  <si>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</si>
  <si>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</si>
  <si>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</si>
  <si>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</si>
  <si>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</si>
  <si>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</si>
  <si>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</si>
  <si>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</si>
  <si>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</si>
  <si>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</si>
  <si>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</si>
  <si>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</si>
  <si>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</si>
  <si>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</si>
  <si>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</si>
  <si>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</si>
  <si>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</si>
  <si>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</si>
  <si>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</si>
  <si>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</si>
  <si>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</si>
  <si>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</si>
  <si>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</si>
  <si>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</si>
  <si>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</si>
  <si>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</si>
  <si>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</si>
  <si>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</si>
  <si>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</si>
  <si>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</si>
  <si>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</si>
  <si>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</si>
  <si>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</si>
  <si>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</si>
  <si>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</si>
  <si>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</si>
  <si>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</si>
  <si>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</si>
  <si>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</si>
  <si>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</si>
  <si>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</si>
  <si>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</si>
  <si>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</si>
  <si>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</si>
  <si>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</si>
  <si>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</si>
  <si>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</si>
  <si>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</si>
  <si>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</si>
  <si>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</si>
  <si>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</si>
  <si>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</si>
  <si>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</si>
  <si>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</si>
  <si>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</si>
  <si>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</si>
  <si>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</si>
  <si>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</si>
  <si>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</si>
  <si>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</si>
  <si>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</si>
  <si>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</si>
  <si>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</si>
  <si>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</si>
  <si>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</si>
  <si>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</si>
  <si>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</si>
  <si>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</si>
  <si>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</si>
  <si>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</si>
  <si>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</si>
  <si>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</si>
  <si>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</si>
  <si>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</si>
  <si>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</si>
  <si>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</si>
  <si>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</si>
  <si>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</si>
  <si>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</si>
  <si>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</si>
  <si>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</si>
  <si>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</si>
  <si>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</si>
  <si>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</si>
  <si>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</si>
  <si>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</si>
  <si>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</si>
  <si>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</si>
  <si>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</si>
  <si>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</si>
  <si>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</si>
  <si>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</si>
  <si>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</si>
  <si>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</si>
  <si>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</si>
  <si>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</si>
  <si>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</si>
  <si>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</si>
  <si>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</si>
  <si>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</si>
  <si>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</si>
  <si>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</si>
  <si>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</si>
  <si>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</si>
  <si>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</si>
  <si>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</si>
  <si>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</si>
  <si>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</si>
  <si>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</si>
  <si>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</si>
  <si>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</si>
  <si>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</si>
  <si>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</si>
  <si>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</si>
  <si>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</si>
  <si>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</si>
  <si>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</si>
  <si>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</si>
  <si>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</si>
  <si>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</si>
  <si>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</si>
  <si>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</si>
  <si>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</si>
  <si>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</si>
  <si>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</si>
  <si>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</si>
  <si>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</si>
  <si>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</si>
  <si>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</si>
  <si>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</si>
  <si>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</si>
  <si>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</si>
  <si>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</si>
  <si>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</si>
  <si>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</si>
  <si>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</si>
  <si>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</si>
  <si>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</si>
  <si>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</si>
  <si>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</si>
  <si>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</si>
  <si>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</si>
  <si>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</si>
  <si>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</si>
  <si>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</si>
  <si>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</si>
  <si>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</si>
  <si>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</si>
  <si>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</si>
  <si>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</si>
  <si>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</si>
  <si>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</si>
  <si>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</si>
  <si>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</si>
  <si>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</si>
  <si>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</si>
  <si>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</si>
  <si>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</si>
  <si>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</si>
  <si>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</si>
  <si>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</si>
  <si>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</si>
  <si>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</si>
  <si>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</si>
  <si>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</si>
  <si>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</si>
  <si>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</si>
  <si>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</si>
  <si>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</si>
  <si>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</si>
  <si>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</si>
  <si>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</si>
  <si>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</si>
  <si>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</si>
  <si>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</si>
  <si>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</si>
  <si>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</si>
  <si>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</si>
  <si>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</si>
  <si>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</si>
  <si>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</si>
  <si>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</si>
  <si>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</si>
  <si>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</si>
  <si>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</si>
  <si>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</si>
  <si>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</si>
  <si>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</si>
  <si>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</si>
  <si>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</si>
  <si>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</si>
  <si>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</si>
  <si>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</si>
  <si>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</si>
  <si>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</si>
  <si>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</si>
  <si>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</si>
  <si>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</si>
  <si>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</si>
  <si>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</si>
  <si>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</si>
  <si>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</si>
  <si>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</si>
  <si>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</si>
  <si>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</si>
  <si>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</si>
  <si>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</si>
  <si>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</si>
  <si>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</si>
  <si>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</si>
  <si>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</si>
  <si>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</si>
  <si>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</si>
  <si>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</si>
  <si>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</si>
  <si>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</si>
  <si>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</si>
  <si>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</si>
  <si>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</si>
  <si>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</si>
  <si>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</si>
  <si>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</si>
  <si>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</si>
  <si>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</si>
  <si>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</si>
  <si>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</si>
  <si>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</si>
  <si>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</si>
  <si>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</si>
  <si>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</si>
  <si>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</si>
  <si>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</si>
  <si>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</si>
  <si>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</si>
  <si>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</si>
  <si>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</si>
  <si>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</si>
  <si>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</si>
  <si>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</si>
  <si>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</si>
  <si>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</si>
  <si>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</si>
  <si>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</si>
  <si>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</si>
  <si>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</si>
  <si>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</si>
  <si>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</si>
  <si>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</si>
  <si>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</si>
  <si>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</si>
  <si>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</si>
  <si>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</si>
  <si>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</si>
  <si>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</si>
  <si>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</si>
  <si>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</si>
  <si>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</si>
  <si>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</si>
  <si>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</si>
  <si>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</si>
  <si>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</si>
  <si>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</si>
  <si>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</si>
  <si>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</si>
  <si>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</si>
  <si>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</si>
  <si>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</si>
  <si>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</si>
  <si>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</si>
  <si>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</si>
  <si>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</si>
  <si>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</si>
  <si>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</si>
  <si>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</si>
  <si>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</si>
  <si>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</si>
  <si>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</si>
  <si>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</si>
  <si>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</si>
  <si>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</si>
  <si>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</si>
  <si>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</si>
  <si>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</si>
  <si>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</si>
  <si>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</si>
  <si>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</si>
  <si>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</si>
  <si>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</si>
  <si>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</si>
  <si>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</si>
  <si>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</si>
  <si>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</si>
  <si>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</si>
  <si>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</si>
  <si>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</si>
  <si>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</si>
  <si>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</si>
  <si>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</si>
  <si>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</si>
  <si>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</si>
  <si>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</si>
  <si>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</si>
  <si>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</si>
  <si>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</si>
  <si>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</si>
  <si>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</si>
  <si>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</si>
  <si>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</si>
  <si>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</si>
  <si>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</si>
  <si>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</si>
  <si>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</si>
  <si>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</si>
  <si>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</si>
  <si>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</si>
  <si>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</si>
  <si>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</si>
  <si>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</si>
  <si>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</si>
  <si>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</si>
  <si>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</si>
  <si>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</si>
  <si>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</si>
  <si>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</si>
  <si>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</si>
  <si>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</si>
  <si>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</si>
  <si>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</si>
  <si>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</si>
  <si>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</si>
  <si>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</si>
  <si>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</si>
  <si>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</si>
  <si>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</si>
  <si>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</si>
  <si>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</si>
  <si>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</si>
  <si>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</si>
  <si>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</si>
  <si>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</si>
  <si>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</si>
  <si>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</si>
  <si>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</si>
  <si>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</si>
  <si>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</si>
  <si>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</si>
  <si>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</si>
  <si>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</si>
  <si>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</si>
  <si>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</si>
  <si>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</si>
  <si>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</si>
  <si>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</si>
  <si>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</si>
  <si>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</si>
  <si>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</si>
  <si>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</si>
  <si>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</si>
  <si>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</si>
  <si>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</si>
  <si>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</si>
  <si>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</si>
  <si>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</si>
  <si>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</si>
  <si>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</si>
  <si>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</si>
  <si>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</si>
  <si>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</si>
  <si>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</si>
  <si>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</si>
  <si>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</si>
  <si>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</si>
  <si>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</si>
  <si>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</si>
  <si>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</si>
  <si>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</si>
  <si>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</si>
  <si>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</si>
  <si>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</si>
  <si>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</si>
  <si>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</si>
  <si>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</si>
  <si>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</si>
  <si>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</si>
  <si>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</si>
  <si>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</si>
  <si>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</si>
  <si>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</si>
  <si>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</si>
  <si>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</si>
  <si>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</si>
  <si>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</si>
  <si>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</si>
  <si>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</si>
  <si>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</si>
  <si>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</si>
  <si>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</si>
  <si>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</si>
  <si>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</si>
  <si>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</si>
  <si>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</si>
  <si>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</si>
  <si>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</si>
  <si>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</si>
  <si>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</si>
  <si>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</si>
  <si>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</si>
  <si>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</si>
  <si>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</si>
  <si>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</si>
  <si>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</si>
  <si>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</si>
  <si>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</si>
  <si>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</si>
  <si>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</si>
  <si>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</si>
  <si>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</si>
  <si>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</si>
  <si>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</si>
  <si>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</si>
  <si>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</si>
  <si>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</si>
  <si>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</si>
  <si>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</si>
  <si>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</si>
  <si>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</si>
  <si>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</si>
  <si>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</si>
  <si>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</si>
  <si>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</si>
  <si>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</si>
  <si>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</si>
  <si>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</si>
  <si>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</si>
  <si>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</si>
  <si>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</si>
  <si>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</si>
  <si>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</si>
  <si>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</si>
  <si>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</si>
  <si>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</si>
  <si>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</si>
  <si>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</si>
  <si>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</si>
  <si>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</si>
  <si>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</si>
  <si>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</si>
  <si>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</si>
  <si>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</si>
  <si>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</si>
  <si>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</si>
  <si>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</si>
  <si>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</si>
  <si>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</si>
  <si>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</si>
  <si>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</si>
  <si>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</si>
  <si>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</si>
  <si>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</si>
  <si>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</si>
  <si>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</si>
  <si>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</si>
  <si>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</si>
  <si>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</si>
  <si>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</si>
  <si>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</si>
  <si>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</si>
  <si>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</si>
  <si>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</si>
  <si>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</si>
  <si>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</si>
  <si>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</si>
  <si>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</si>
  <si>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</si>
  <si>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</si>
  <si>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</si>
  <si>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</si>
  <si>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</si>
  <si>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</si>
  <si>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</si>
  <si>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</si>
  <si>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</si>
  <si>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</si>
  <si>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</si>
  <si>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</si>
  <si>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</si>
  <si>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</si>
  <si>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</si>
  <si>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</si>
  <si>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</si>
  <si>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</si>
  <si>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</si>
  <si>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</si>
  <si>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</si>
  <si>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</si>
  <si>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</si>
  <si>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</si>
  <si>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</si>
  <si>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</si>
  <si>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</si>
  <si>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</si>
  <si>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</si>
  <si>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</si>
  <si>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</si>
  <si>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</si>
  <si>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</si>
  <si>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</si>
  <si>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</si>
  <si>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</si>
  <si>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</si>
  <si>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</si>
  <si>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</si>
  <si>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</si>
  <si>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</si>
  <si>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</si>
  <si>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</si>
  <si>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</si>
  <si>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</si>
  <si>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</si>
  <si>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</si>
  <si>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</si>
  <si>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</si>
  <si>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</si>
  <si>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</si>
  <si>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</si>
  <si>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</si>
  <si>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</si>
  <si>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</si>
  <si>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</si>
  <si>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</si>
  <si>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</si>
  <si>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</si>
  <si>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</si>
  <si>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</si>
  <si>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</si>
  <si>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</si>
  <si>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</si>
  <si>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</si>
  <si>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</si>
  <si>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</si>
  <si>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</si>
  <si>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</si>
  <si>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</si>
  <si>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</si>
  <si>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</si>
  <si>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</si>
  <si>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</si>
  <si>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</si>
  <si>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</si>
  <si>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</si>
  <si>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</si>
  <si>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</si>
  <si>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</si>
  <si>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</si>
  <si>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</si>
  <si>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</si>
  <si>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</si>
  <si>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</si>
  <si>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</si>
  <si>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</si>
  <si>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</si>
  <si>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</si>
  <si>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</si>
  <si>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</si>
  <si>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</si>
  <si>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</si>
  <si>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</si>
  <si>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</si>
  <si>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</si>
  <si>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</si>
  <si>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</si>
  <si>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</si>
  <si>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</si>
  <si>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</si>
  <si>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</si>
  <si>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</si>
  <si>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</si>
  <si>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</si>
  <si>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</si>
  <si>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</si>
  <si>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</si>
  <si>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</si>
  <si>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</si>
  <si>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</si>
  <si>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</si>
  <si>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</si>
  <si>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</si>
  <si>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</si>
  <si>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</si>
  <si>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</si>
  <si>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</si>
  <si>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</si>
  <si>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</si>
  <si>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</si>
  <si>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</si>
  <si>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</si>
  <si>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</si>
  <si>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</si>
  <si>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</si>
  <si>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</si>
  <si>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</si>
  <si>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</si>
  <si>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</si>
  <si>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</si>
  <si>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</si>
  <si>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</si>
  <si>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</si>
  <si>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</si>
  <si>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</si>
  <si>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</si>
  <si>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</si>
  <si>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</si>
  <si>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</si>
  <si>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</si>
  <si>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</si>
  <si>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</si>
  <si>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</si>
  <si>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</si>
  <si>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</si>
  <si>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</si>
  <si>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</si>
  <si>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</si>
  <si>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</si>
  <si>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</si>
  <si>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</si>
  <si>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</si>
  <si>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</si>
  <si>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</si>
  <si>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</si>
  <si>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</si>
  <si>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</si>
  <si>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</si>
  <si>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</si>
  <si>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</si>
  <si>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</si>
  <si>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</si>
  <si>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</si>
  <si>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</si>
  <si>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</si>
  <si>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</si>
  <si>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</si>
  <si>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</si>
  <si>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</si>
  <si>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</si>
  <si>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</si>
  <si>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</si>
  <si>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</si>
  <si>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</si>
  <si>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</si>
  <si>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</si>
  <si>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</si>
  <si>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</si>
  <si>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</si>
  <si>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</si>
  <si>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</si>
  <si>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</si>
  <si>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</si>
  <si>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</si>
  <si>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</si>
  <si>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</si>
  <si>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</si>
  <si>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</si>
  <si>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</si>
  <si>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</si>
  <si>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</si>
  <si>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</si>
  <si>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</si>
  <si>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</si>
  <si>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</si>
  <si>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</si>
  <si>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</si>
  <si>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</si>
  <si>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</si>
  <si>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</si>
  <si>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</si>
  <si>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</si>
  <si>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</si>
  <si>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</si>
  <si>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</si>
  <si>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</si>
  <si>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</si>
  <si>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</si>
  <si>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</si>
  <si>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</si>
  <si>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</si>
  <si>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</si>
  <si>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</si>
  <si>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</si>
  <si>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</si>
  <si>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</si>
  <si>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</si>
  <si>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</si>
  <si>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</si>
  <si>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</si>
  <si>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</si>
  <si>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</si>
  <si>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</si>
  <si>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</si>
  <si>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</si>
  <si>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</si>
  <si>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</si>
  <si>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</si>
  <si>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</si>
  <si>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</si>
  <si>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</si>
  <si>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</si>
  <si>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</si>
  <si>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</si>
  <si>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</si>
  <si>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</si>
  <si>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</si>
  <si>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</si>
  <si>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</si>
  <si>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</si>
  <si>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</si>
  <si>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</si>
  <si>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</si>
  <si>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</si>
  <si>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</si>
  <si>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</si>
  <si>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</si>
  <si>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</si>
  <si>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</si>
  <si>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</si>
  <si>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</si>
  <si>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</si>
  <si>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</si>
  <si>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</si>
  <si>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</si>
  <si>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</si>
  <si>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</si>
  <si>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</si>
  <si>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</si>
  <si>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</si>
  <si>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</si>
  <si>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</si>
  <si>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</si>
  <si>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</si>
  <si>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</si>
  <si>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</si>
  <si>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</si>
  <si>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</si>
  <si>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</si>
  <si>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</si>
  <si>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</si>
  <si>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</si>
  <si>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</si>
  <si>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</si>
  <si>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</si>
  <si>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</si>
  <si>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</si>
  <si>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</si>
  <si>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</si>
  <si>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</si>
  <si>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</si>
  <si>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</si>
  <si>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</si>
  <si>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</si>
  <si>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</si>
  <si>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</si>
  <si>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</si>
  <si>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</si>
  <si>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</si>
  <si>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</si>
  <si>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</si>
  <si>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</si>
  <si>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</si>
  <si>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</si>
  <si>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</si>
  <si>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</si>
  <si>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</si>
  <si>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</si>
  <si>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</si>
  <si>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</si>
  <si>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</si>
  <si>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</si>
  <si>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</si>
  <si>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</si>
  <si>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</si>
  <si>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</si>
  <si>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</si>
  <si>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</si>
  <si>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</si>
  <si>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</si>
  <si>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</si>
  <si>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</si>
  <si>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</si>
  <si>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</si>
  <si>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</si>
  <si>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</si>
  <si>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</si>
  <si>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</si>
  <si>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</si>
  <si>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</si>
  <si>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</si>
  <si>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</si>
  <si>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</si>
  <si>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</si>
  <si>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</si>
  <si>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</si>
  <si>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</si>
  <si>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</si>
  <si>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</si>
  <si>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</si>
  <si>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</si>
  <si>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</si>
  <si>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</si>
  <si>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</si>
  <si>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</si>
  <si>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</si>
  <si>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</si>
  <si>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</si>
  <si>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</si>
  <si>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</si>
  <si>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</si>
  <si>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</si>
  <si>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</si>
  <si>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</si>
  <si>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</si>
  <si>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</si>
  <si>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</si>
  <si>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</si>
  <si>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</si>
  <si>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</si>
  <si>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</si>
  <si>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</si>
  <si>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</si>
  <si>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</si>
  <si>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</si>
  <si>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</si>
  <si>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</si>
  <si>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</si>
  <si>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</si>
  <si>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</si>
  <si>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</si>
  <si>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</si>
  <si>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</si>
  <si>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</si>
  <si>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</si>
  <si>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</si>
  <si>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</si>
  <si>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</si>
  <si>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</si>
  <si>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</si>
  <si>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</si>
  <si>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</si>
  <si>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</si>
  <si>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</si>
  <si>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</si>
  <si>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</si>
  <si>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</si>
  <si>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</si>
  <si>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</si>
  <si>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</si>
  <si>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</si>
  <si>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</si>
  <si>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</si>
  <si>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</si>
  <si>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</si>
  <si>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</si>
  <si>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</si>
  <si>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</si>
  <si>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</si>
  <si>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</si>
  <si>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</si>
  <si>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</si>
  <si>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</si>
  <si>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</si>
  <si>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</si>
  <si>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</si>
  <si>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</si>
  <si>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</si>
  <si>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</si>
  <si>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</si>
  <si>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</si>
  <si>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</si>
  <si>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</si>
  <si>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</si>
  <si>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</si>
  <si>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</si>
  <si>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</si>
  <si>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</si>
  <si>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</si>
  <si>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</si>
  <si>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</si>
  <si>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</si>
  <si>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</si>
  <si>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</si>
  <si>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</si>
  <si>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</si>
  <si>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</si>
  <si>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</si>
  <si>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</si>
  <si>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</si>
  <si>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</si>
  <si>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</si>
  <si>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</si>
  <si>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</si>
  <si>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</si>
  <si>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</si>
  <si>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</si>
  <si>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</si>
  <si>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</si>
  <si>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</si>
  <si>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</si>
  <si>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</si>
  <si>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</si>
  <si>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</si>
  <si>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</si>
  <si>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</si>
  <si>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</si>
  <si>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</si>
  <si>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</si>
  <si>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</si>
  <si>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</si>
  <si>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</si>
  <si>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</si>
  <si>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</si>
  <si>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</si>
  <si>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</si>
  <si>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</si>
  <si>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</si>
  <si>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</si>
  <si>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</si>
  <si>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</si>
  <si>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</si>
  <si>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</si>
  <si>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</si>
  <si>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</si>
  <si>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</si>
  <si>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</si>
  <si>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</si>
  <si>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</si>
  <si>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</si>
  <si>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</si>
  <si>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</si>
  <si>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</si>
  <si>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</si>
  <si>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</si>
  <si>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</si>
  <si>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</si>
  <si>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</si>
  <si>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</si>
  <si>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</si>
  <si>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</si>
  <si>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</si>
  <si>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</si>
  <si>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</si>
  <si>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</si>
  <si>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</si>
  <si>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</si>
  <si>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</si>
  <si>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</si>
  <si>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</si>
  <si>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</si>
  <si>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</si>
  <si>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</si>
  <si>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</si>
  <si>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</si>
  <si>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</si>
  <si>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</si>
  <si>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</si>
  <si>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</si>
  <si>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</si>
  <si>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</si>
  <si>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</si>
  <si>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</si>
  <si>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</si>
  <si>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</si>
  <si>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</si>
  <si>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</si>
  <si>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</si>
  <si>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</si>
  <si>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</si>
  <si>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</si>
  <si>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</si>
  <si>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</si>
  <si>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</si>
  <si>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</si>
  <si>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</si>
  <si>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</si>
  <si>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</si>
  <si>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</si>
  <si>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</si>
  <si>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</si>
  <si>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</si>
  <si>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</si>
  <si>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</si>
  <si>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</si>
  <si>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</si>
  <si>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</si>
  <si>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</si>
  <si>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</si>
  <si>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</si>
  <si>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</si>
  <si>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</si>
  <si>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</si>
  <si>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</si>
  <si>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</si>
  <si>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</si>
  <si>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</si>
  <si>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</si>
  <si>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</si>
  <si>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</si>
  <si>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</si>
  <si>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</si>
  <si>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</si>
  <si>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</si>
  <si>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</si>
  <si>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</si>
  <si>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</si>
  <si>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</si>
  <si>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</si>
  <si>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</si>
  <si>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</si>
  <si>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</si>
  <si>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</si>
  <si>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</si>
  <si>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</si>
  <si>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</si>
  <si>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</si>
  <si>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</si>
  <si>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</si>
  <si>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</si>
  <si>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</si>
  <si>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</si>
  <si>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</si>
  <si>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</si>
  <si>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</si>
  <si>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</si>
  <si>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</si>
  <si>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</si>
  <si>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</si>
  <si>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</si>
  <si>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</si>
  <si>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</si>
  <si>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</si>
  <si>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</si>
  <si>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</si>
  <si>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</si>
  <si>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</si>
  <si>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</si>
  <si>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</si>
  <si>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</si>
  <si>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</si>
  <si>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</si>
  <si>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</si>
  <si>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</si>
  <si>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</si>
  <si>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</si>
  <si>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</si>
  <si>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</si>
  <si>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</si>
  <si>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</si>
  <si>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</si>
  <si>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</si>
  <si>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</si>
  <si>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</si>
  <si>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</si>
  <si>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</si>
  <si>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</si>
  <si>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</si>
  <si>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</si>
  <si>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</si>
  <si>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</si>
  <si>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</si>
  <si>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</si>
  <si>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</si>
  <si>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</si>
  <si>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</si>
  <si>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</si>
  <si>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</si>
  <si>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</si>
  <si>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</si>
  <si>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</si>
  <si>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</si>
  <si>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</si>
  <si>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</si>
  <si>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</si>
  <si>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</si>
  <si>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</si>
  <si>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</si>
  <si>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</si>
  <si>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</si>
  <si>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</si>
  <si>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</si>
  <si>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</si>
  <si>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</si>
  <si>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</si>
  <si>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</si>
  <si>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</si>
  <si>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</si>
  <si>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</si>
  <si>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</si>
  <si>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</si>
  <si>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</si>
  <si>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</si>
  <si>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</si>
  <si>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</si>
  <si>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</si>
  <si>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</si>
  <si>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</si>
  <si>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</si>
  <si>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</si>
  <si>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</si>
  <si>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</si>
  <si>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</si>
  <si>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</si>
  <si>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</si>
  <si>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</si>
  <si>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</si>
  <si>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</si>
  <si>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</si>
  <si>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</si>
  <si>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</si>
  <si>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</si>
  <si>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</si>
  <si>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</si>
  <si>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</si>
  <si>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</si>
  <si>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</si>
  <si>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</si>
  <si>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</si>
  <si>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</si>
  <si>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</si>
  <si>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</si>
  <si>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</si>
  <si>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</si>
  <si>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</si>
  <si>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</si>
  <si>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</si>
  <si>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</si>
  <si>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</si>
  <si>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</si>
  <si>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</si>
  <si>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</si>
  <si>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</si>
  <si>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</si>
  <si>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</si>
  <si>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</si>
  <si>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</si>
  <si>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</si>
  <si>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</si>
  <si>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</si>
  <si>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</si>
  <si>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</si>
  <si>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</si>
  <si>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</si>
  <si>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</si>
  <si>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</si>
  <si>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</si>
  <si>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</si>
  <si>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</si>
  <si>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</si>
  <si>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</si>
  <si>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</si>
  <si>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</si>
  <si>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</si>
  <si>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</si>
  <si>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</si>
  <si>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</si>
  <si>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</si>
  <si>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</si>
  <si>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</si>
  <si>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</si>
  <si>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</si>
  <si>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</si>
  <si>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</si>
  <si>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</si>
  <si>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</si>
  <si>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</si>
  <si>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</si>
  <si>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</si>
  <si>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</si>
  <si>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</si>
  <si>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</si>
  <si>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</si>
  <si>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</si>
  <si>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</si>
  <si>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</si>
  <si>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</si>
  <si>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</si>
  <si>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</si>
  <si>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</si>
  <si>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</si>
  <si>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</si>
  <si>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</si>
  <si>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</si>
  <si>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</si>
  <si>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</si>
  <si>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</si>
  <si>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</si>
  <si>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</si>
  <si>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</si>
  <si>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</si>
  <si>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</si>
  <si>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</si>
  <si>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</si>
  <si>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</si>
  <si>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</si>
  <si>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</si>
  <si>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</si>
  <si>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</si>
  <si>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</si>
  <si>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</si>
  <si>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</si>
  <si>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</si>
  <si>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</si>
  <si>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</si>
  <si>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</si>
  <si>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</si>
  <si>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</si>
  <si>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</si>
  <si>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</si>
  <si>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</si>
  <si>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</si>
  <si>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</si>
  <si>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</si>
  <si>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</si>
  <si>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</si>
  <si>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</si>
  <si>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</si>
  <si>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</si>
  <si>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</si>
  <si>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</si>
  <si>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</si>
  <si>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</si>
  <si>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</si>
  <si>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</si>
  <si>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</si>
  <si>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</si>
  <si>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</si>
  <si>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</si>
  <si>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</si>
  <si>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</si>
  <si>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</si>
  <si>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</si>
  <si>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</si>
  <si>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</si>
  <si>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</si>
  <si>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</si>
  <si>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</si>
  <si>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</si>
  <si>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</si>
  <si>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</si>
  <si>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</si>
  <si>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</si>
  <si>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</si>
  <si>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</si>
  <si>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</si>
  <si>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</si>
  <si>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</si>
  <si>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</si>
  <si>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</si>
  <si>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</si>
  <si>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</si>
  <si>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</si>
  <si>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</si>
  <si>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</si>
  <si>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</si>
  <si>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</si>
  <si>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</si>
  <si>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</si>
  <si>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</si>
  <si>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</si>
  <si>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</si>
  <si>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</si>
  <si>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</si>
  <si>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</si>
  <si>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</si>
  <si>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</si>
  <si>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</si>
  <si>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</si>
  <si>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</si>
  <si>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</si>
  <si>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</si>
  <si>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</si>
  <si>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</si>
  <si>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</si>
  <si>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</si>
  <si>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</si>
  <si>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</si>
  <si>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</si>
  <si>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</si>
  <si>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</si>
  <si>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</si>
  <si>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</si>
  <si>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</si>
  <si>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</si>
  <si>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</si>
  <si>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</si>
  <si>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</si>
  <si>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</si>
  <si>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</si>
  <si>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</si>
  <si>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</si>
  <si>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</si>
  <si>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</si>
  <si>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</si>
  <si>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</si>
  <si>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</si>
  <si>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</si>
  <si>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</si>
  <si>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</si>
  <si>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</si>
  <si>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</si>
  <si>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</si>
  <si>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</si>
  <si>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</si>
  <si>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</si>
  <si>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</si>
  <si>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</si>
  <si>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</si>
  <si>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</si>
  <si>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</si>
  <si>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</si>
  <si>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</si>
  <si>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</si>
  <si>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</si>
  <si>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</si>
  <si>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</si>
  <si>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</si>
  <si>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</si>
  <si>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</si>
  <si>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</si>
  <si>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</si>
  <si>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</si>
  <si>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</si>
  <si>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</si>
  <si>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</si>
  <si>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</si>
  <si>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</si>
  <si>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</si>
  <si>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</si>
  <si>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</si>
  <si>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</si>
  <si>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</si>
  <si>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</si>
  <si>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</si>
  <si>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</si>
  <si>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</si>
  <si>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</si>
  <si>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</si>
  <si>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</si>
  <si>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</si>
  <si>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</si>
  <si>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</si>
  <si>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</si>
  <si>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</si>
  <si>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</si>
  <si>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</si>
  <si>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</si>
  <si>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</si>
  <si>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</si>
  <si>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</si>
  <si>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</si>
  <si>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</si>
  <si>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</si>
  <si>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</si>
  <si>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</si>
  <si>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</si>
  <si>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</si>
  <si>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</si>
  <si>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</si>
  <si>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</si>
  <si>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</si>
  <si>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</si>
  <si>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</si>
  <si>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</si>
  <si>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</si>
  <si>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</si>
  <si>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</si>
  <si>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</si>
  <si>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</si>
  <si>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</si>
  <si>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</si>
  <si>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</si>
  <si>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</si>
  <si>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</si>
  <si>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</si>
  <si>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</si>
  <si>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</si>
  <si>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</si>
  <si>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</si>
  <si>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</si>
  <si>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</si>
  <si>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</si>
  <si>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</si>
  <si>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</si>
  <si>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</si>
  <si>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</si>
  <si>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</si>
  <si>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</si>
  <si>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</si>
  <si>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</si>
  <si>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</si>
  <si>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</si>
  <si>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</si>
  <si>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</si>
  <si>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</si>
  <si>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</si>
  <si>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</si>
  <si>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</si>
  <si>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</si>
  <si>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</si>
  <si>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</si>
  <si>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</si>
  <si>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</si>
  <si>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</si>
  <si>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</si>
  <si>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</si>
  <si>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</si>
  <si>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</si>
  <si>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</si>
  <si>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</si>
  <si>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</si>
  <si>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</si>
  <si>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</si>
  <si>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</si>
  <si>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</si>
  <si>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</si>
  <si>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</si>
  <si>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</si>
  <si>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</si>
  <si>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</si>
  <si>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</si>
  <si>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</si>
  <si>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</si>
  <si>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</si>
  <si>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</si>
  <si>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</si>
  <si>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</si>
  <si>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</si>
  <si>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</si>
  <si>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</si>
  <si>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</si>
  <si>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</si>
  <si>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</si>
  <si>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</si>
  <si>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</si>
  <si>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</si>
  <si>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</si>
  <si>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</si>
  <si>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</si>
  <si>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</si>
  <si>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</si>
  <si>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</si>
  <si>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</si>
  <si>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</si>
  <si>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</si>
  <si>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</si>
  <si>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</si>
  <si>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</si>
  <si>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</si>
  <si>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</si>
  <si>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</si>
  <si>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</si>
  <si>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</si>
  <si>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</si>
  <si>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</si>
  <si>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</si>
  <si>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</si>
  <si>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</si>
  <si>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</si>
  <si>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</si>
  <si>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</si>
  <si>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</si>
  <si>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</si>
  <si>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</si>
  <si>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</si>
  <si>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</si>
  <si>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</si>
  <si>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</si>
  <si>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</si>
  <si>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</si>
  <si>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</si>
  <si>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</si>
  <si>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</si>
  <si>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</si>
  <si>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</si>
  <si>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</si>
  <si>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</si>
  <si>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</si>
  <si>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</si>
  <si>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</si>
  <si>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</si>
  <si>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</si>
  <si>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</si>
  <si>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</si>
  <si>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</si>
  <si>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</si>
  <si>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</si>
  <si>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</si>
  <si>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</si>
  <si>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</si>
  <si>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</si>
  <si>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</si>
  <si>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</si>
  <si>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</si>
  <si>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</si>
  <si>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</si>
  <si>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</si>
  <si>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</si>
  <si>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</si>
  <si>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</si>
  <si>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</si>
  <si>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</si>
  <si>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</si>
  <si>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</si>
  <si>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</si>
  <si>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</si>
  <si>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</si>
  <si>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</si>
  <si>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</si>
  <si>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</si>
  <si>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</si>
  <si>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</si>
  <si>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</si>
  <si>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</si>
  <si>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</si>
  <si>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</si>
  <si>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</si>
  <si>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</si>
  <si>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</si>
  <si>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</si>
  <si>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</si>
  <si>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</si>
  <si>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</si>
  <si>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</si>
  <si>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</si>
  <si>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</si>
  <si>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</si>
  <si>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</si>
  <si>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</si>
  <si>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</si>
  <si>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</si>
  <si>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</si>
  <si>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</si>
  <si>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</si>
  <si>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</si>
  <si>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</si>
  <si>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</si>
  <si>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</si>
  <si>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</si>
  <si>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</si>
  <si>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</si>
  <si>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</si>
  <si>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</si>
  <si>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</si>
  <si>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</si>
  <si>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</si>
  <si>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</si>
  <si>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</si>
  <si>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</si>
  <si>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</si>
  <si>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</si>
  <si>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</si>
  <si>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</si>
  <si>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</si>
  <si>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</si>
  <si>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</si>
  <si>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</si>
  <si>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</si>
  <si>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</si>
  <si>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</si>
  <si>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</si>
  <si>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</si>
  <si>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</si>
  <si>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</si>
  <si>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</si>
  <si>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</si>
  <si>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</si>
  <si>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</si>
  <si>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</si>
  <si>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</si>
  <si>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</si>
  <si>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</si>
  <si>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</si>
  <si>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</si>
  <si>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</si>
  <si>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</si>
  <si>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</si>
  <si>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</si>
  <si>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</si>
  <si>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</si>
  <si>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</si>
  <si>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</si>
  <si>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</si>
  <si>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</si>
  <si>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</si>
  <si>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</si>
  <si>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</si>
  <si>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</si>
  <si>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</si>
  <si>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</si>
  <si>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</si>
  <si>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</si>
  <si>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</si>
  <si>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</si>
  <si>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</si>
  <si>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</si>
  <si>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</si>
  <si>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</si>
  <si>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</si>
  <si>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</si>
  <si>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</si>
  <si>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</si>
  <si>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</si>
  <si>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</si>
  <si>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</si>
  <si>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</si>
  <si>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</si>
  <si>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</si>
  <si>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</si>
  <si>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</si>
  <si>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</si>
  <si>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</si>
  <si>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</si>
  <si>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</si>
  <si>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</si>
  <si>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</si>
  <si>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</si>
  <si>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</si>
  <si>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</si>
  <si>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</si>
  <si>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</si>
  <si>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</si>
  <si>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</si>
  <si>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</si>
  <si>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</si>
  <si>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</si>
  <si>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</si>
  <si>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</si>
  <si>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</si>
  <si>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</si>
  <si>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</si>
  <si>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</si>
  <si>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</si>
  <si>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</si>
  <si>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</si>
  <si>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</si>
  <si>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</si>
  <si>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</si>
  <si>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</si>
  <si>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</si>
  <si>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</si>
  <si>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</si>
  <si>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</si>
  <si>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</si>
  <si>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</si>
  <si>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</si>
  <si>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</si>
  <si>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</si>
  <si>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</si>
  <si>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</si>
  <si>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</si>
  <si>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</si>
  <si>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</si>
  <si>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</si>
  <si>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</si>
  <si>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</si>
  <si>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</si>
  <si>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</si>
  <si>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</si>
  <si>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</si>
  <si>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</si>
  <si>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</si>
  <si>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</si>
  <si>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</si>
  <si>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</si>
  <si>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</si>
  <si>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</si>
  <si>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</si>
  <si>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</si>
  <si>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</si>
  <si>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</si>
  <si>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</si>
  <si>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</si>
  <si>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</si>
  <si>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</si>
  <si>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</si>
  <si>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</si>
  <si>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</si>
  <si>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</si>
  <si>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</si>
  <si>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</si>
  <si>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</si>
  <si>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</si>
  <si>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</si>
  <si>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</si>
  <si>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</si>
  <si>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</si>
  <si>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</si>
  <si>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</si>
  <si>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</si>
  <si>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</si>
  <si>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</si>
  <si>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</si>
  <si>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</si>
  <si>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</si>
  <si>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</si>
  <si>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</si>
  <si>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</si>
  <si>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</si>
  <si>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</si>
  <si>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</si>
  <si>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</si>
  <si>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</si>
  <si>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</si>
  <si>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</si>
  <si>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</si>
  <si>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</si>
  <si>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</si>
  <si>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</si>
  <si>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</si>
  <si>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</si>
  <si>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</si>
  <si>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</si>
  <si>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</si>
  <si>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</si>
  <si>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</si>
  <si>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</si>
  <si>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</si>
  <si>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</si>
  <si>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</si>
  <si>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</si>
  <si>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</si>
  <si>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</si>
  <si>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</si>
  <si>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</si>
  <si>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</si>
  <si>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</si>
  <si>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</si>
  <si>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</si>
  <si>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</si>
  <si>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</si>
  <si>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</si>
  <si>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</si>
  <si>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</si>
  <si>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</si>
  <si>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</si>
  <si>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</si>
  <si>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</si>
  <si>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</si>
  <si>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</si>
  <si>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</si>
  <si>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</si>
  <si>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</si>
  <si>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</si>
  <si>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</si>
  <si>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</si>
  <si>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</si>
  <si>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</si>
  <si>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</si>
  <si>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</si>
  <si>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</si>
  <si>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</si>
  <si>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</si>
  <si>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</si>
  <si>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</si>
  <si>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</si>
  <si>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</si>
  <si>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</si>
  <si>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</si>
  <si>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</si>
  <si>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</si>
  <si>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</si>
  <si>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</si>
  <si>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</si>
  <si>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</si>
  <si>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</si>
  <si>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</si>
  <si>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</si>
  <si>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</si>
  <si>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</si>
  <si>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</si>
  <si>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</si>
  <si>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</si>
  <si>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</si>
  <si>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</si>
  <si>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</si>
  <si>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</si>
  <si>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</si>
  <si>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</si>
  <si>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</si>
  <si>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</si>
  <si>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</si>
  <si>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</si>
  <si>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</si>
  <si>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</si>
  <si>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</si>
  <si>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</si>
  <si>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</si>
  <si>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</si>
  <si>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</si>
  <si>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</si>
  <si>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</si>
  <si>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</si>
  <si>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</si>
  <si>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</si>
  <si>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</si>
  <si>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</si>
  <si>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</si>
  <si>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</si>
  <si>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</si>
  <si>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</si>
  <si>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</si>
  <si>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</si>
  <si>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</si>
  <si>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</si>
  <si>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</si>
  <si>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</si>
  <si>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</si>
  <si>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</si>
  <si>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</si>
  <si>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</si>
  <si>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</si>
  <si>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</si>
  <si>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</si>
  <si>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</si>
  <si>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</si>
  <si>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</si>
  <si>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</si>
  <si>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</si>
  <si>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</si>
  <si>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</si>
  <si>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</si>
  <si>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</si>
  <si>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</si>
  <si>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</si>
  <si>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</si>
  <si>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</si>
  <si>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</si>
  <si>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</si>
  <si>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</si>
  <si>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</si>
  <si>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</si>
  <si>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</si>
  <si>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</si>
  <si>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</si>
  <si>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</si>
  <si>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</si>
  <si>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</si>
  <si>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</si>
  <si>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</si>
  <si>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</si>
  <si>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</si>
  <si>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</si>
  <si>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</si>
  <si>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</si>
  <si>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</si>
  <si>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</si>
  <si>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</si>
  <si>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</si>
  <si>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</si>
  <si>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</si>
  <si>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</si>
  <si>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</si>
  <si>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</si>
  <si>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</si>
  <si>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</si>
  <si>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</si>
  <si>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</si>
  <si>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</si>
  <si>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</si>
  <si>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</si>
  <si>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</si>
  <si>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</si>
  <si>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</si>
  <si>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</si>
  <si>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</si>
  <si>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</si>
  <si>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</si>
  <si>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</si>
  <si>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</si>
  <si>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</si>
  <si>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</si>
  <si>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</si>
  <si>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</si>
  <si>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</si>
  <si>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</si>
  <si>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</si>
  <si>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</si>
  <si>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</si>
  <si>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</si>
  <si>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</si>
  <si>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</si>
  <si>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</si>
  <si>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</si>
  <si>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</si>
  <si>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</si>
  <si>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</si>
  <si>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</si>
  <si>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</si>
  <si>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</si>
  <si>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</si>
  <si>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</si>
  <si>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</si>
  <si>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</si>
  <si>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</si>
  <si>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</si>
  <si>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</si>
  <si>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</si>
  <si>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</si>
  <si>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</si>
  <si>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</si>
  <si>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</si>
  <si>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</si>
  <si>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</si>
  <si>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</si>
  <si>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</si>
  <si>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</si>
  <si>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</si>
  <si>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</si>
  <si>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</si>
  <si>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</si>
  <si>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</si>
  <si>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</si>
  <si>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</si>
  <si>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</si>
  <si>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</si>
  <si>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</si>
  <si>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</si>
  <si>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</si>
  <si>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</si>
  <si>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</si>
  <si>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</si>
  <si>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</si>
  <si>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</si>
  <si>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</si>
  <si>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</si>
  <si>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</si>
  <si>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</si>
  <si>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</si>
  <si>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</si>
  <si>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</si>
  <si>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</si>
  <si>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</si>
  <si>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</si>
  <si>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</si>
  <si>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</si>
  <si>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</si>
  <si>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</si>
  <si>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</si>
  <si>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</si>
  <si>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</si>
  <si>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</si>
  <si>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</si>
  <si>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</si>
  <si>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</si>
  <si>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</si>
  <si>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</si>
  <si>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</si>
  <si>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</si>
  <si>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</si>
  <si>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</si>
  <si>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</si>
  <si>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</si>
  <si>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</si>
  <si>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</si>
  <si>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</si>
  <si>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</si>
  <si>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</si>
  <si>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</si>
  <si>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</si>
  <si>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</si>
  <si>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</si>
  <si>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</si>
  <si>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</si>
  <si>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</si>
  <si>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</si>
  <si>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</si>
  <si>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</si>
  <si>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</si>
  <si>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</si>
  <si>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</si>
  <si>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</si>
  <si>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</si>
  <si>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</si>
  <si>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</si>
  <si>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</si>
  <si>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</si>
  <si>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</si>
  <si>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</si>
  <si>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</si>
  <si>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</si>
  <si>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</si>
  <si>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</si>
  <si>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</si>
  <si>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</si>
  <si>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</si>
  <si>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</si>
  <si>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</si>
  <si>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</si>
  <si>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</si>
  <si>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</si>
  <si>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</si>
  <si>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</si>
  <si>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</si>
  <si>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</si>
  <si>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</si>
  <si>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</si>
  <si>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</si>
  <si>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</si>
  <si>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</si>
  <si>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</si>
  <si>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</si>
  <si>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</si>
  <si>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</si>
  <si>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</si>
  <si>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</si>
  <si>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</si>
  <si>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</si>
  <si>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</si>
  <si>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</si>
  <si>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</si>
  <si>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</si>
  <si>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</si>
  <si>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</si>
  <si>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</si>
  <si>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</si>
  <si>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</si>
  <si>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</si>
  <si>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</si>
  <si>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</si>
  <si>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</si>
  <si>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</si>
  <si>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</si>
  <si>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</si>
  <si>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</si>
  <si>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</si>
  <si>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</si>
  <si>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</si>
  <si>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</si>
  <si>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</si>
  <si>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</si>
  <si>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</si>
  <si>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</si>
  <si>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</si>
  <si>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</si>
  <si>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</si>
  <si>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</si>
  <si>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</si>
  <si>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</si>
  <si>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</si>
  <si>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</si>
  <si>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</si>
  <si>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</si>
  <si>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</si>
  <si>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</si>
  <si>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</si>
  <si>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</si>
  <si>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</si>
  <si>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</si>
  <si>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</si>
  <si>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</si>
  <si>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</si>
  <si>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</si>
  <si>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</si>
  <si>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</si>
  <si>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</si>
  <si>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</si>
  <si>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</si>
  <si>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</si>
  <si>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</si>
  <si>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</si>
  <si>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</si>
  <si>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</si>
  <si>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</si>
  <si>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</si>
  <si>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</si>
  <si>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</si>
  <si>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</si>
  <si>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</si>
  <si>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</si>
  <si>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</si>
  <si>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</si>
  <si>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</si>
  <si>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</si>
  <si>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</si>
  <si>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</si>
  <si>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</si>
  <si>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</si>
  <si>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</si>
  <si>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</si>
  <si>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</si>
  <si>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</si>
  <si>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</si>
  <si>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</si>
  <si>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</si>
  <si>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</si>
  <si>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</si>
  <si>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</si>
  <si>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</si>
  <si>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</si>
  <si>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</si>
  <si>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</si>
  <si>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</si>
  <si>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</si>
  <si>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</si>
  <si>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</si>
  <si>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</si>
  <si>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</si>
  <si>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</si>
  <si>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</si>
  <si>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</si>
  <si>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</si>
  <si>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</si>
  <si>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</si>
  <si>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</si>
  <si>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</si>
  <si>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</si>
  <si>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</si>
  <si>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</si>
  <si>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</si>
  <si>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</si>
  <si>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</si>
  <si>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</si>
  <si>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</si>
  <si>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</si>
  <si>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</si>
  <si>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</si>
  <si>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</si>
  <si>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</si>
  <si>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</si>
  <si>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</si>
  <si>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</si>
  <si>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</si>
  <si>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</si>
  <si>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</si>
  <si>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</si>
  <si>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</si>
  <si>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</si>
  <si>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</si>
  <si>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</si>
  <si>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</si>
  <si>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</si>
  <si>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</si>
  <si>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</si>
  <si>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</si>
  <si>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</si>
  <si>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</si>
  <si>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</si>
  <si>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</si>
  <si>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</si>
  <si>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</si>
  <si>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</si>
  <si>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</si>
  <si>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</si>
  <si>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</si>
  <si>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</si>
  <si>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</si>
  <si>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</si>
  <si>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</si>
  <si>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</si>
  <si>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</si>
  <si>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</si>
  <si>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</si>
  <si>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</si>
  <si>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</si>
  <si>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</si>
  <si>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</si>
  <si>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</si>
  <si>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</si>
  <si>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</si>
  <si>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</si>
  <si>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</si>
  <si>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</si>
  <si>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</si>
  <si>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</si>
  <si>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</si>
  <si>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</si>
  <si>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</si>
  <si>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</si>
  <si>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</si>
  <si>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</si>
  <si>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</si>
  <si>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</si>
  <si>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</si>
  <si>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</si>
  <si>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</si>
  <si>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</si>
  <si>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</si>
  <si>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</si>
  <si>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</si>
  <si>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</si>
  <si>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</si>
  <si>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</si>
  <si>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</si>
  <si>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</si>
  <si>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</si>
  <si>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</si>
  <si>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</si>
  <si>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</si>
  <si>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</si>
  <si>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</si>
  <si>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</si>
  <si>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</si>
  <si>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</si>
  <si>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</si>
  <si>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</si>
  <si>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</si>
  <si>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</si>
  <si>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</si>
  <si>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</si>
  <si>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</si>
  <si>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</si>
  <si>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</si>
  <si>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</si>
  <si>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</si>
  <si>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</si>
  <si>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</si>
  <si>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</si>
  <si>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</si>
  <si>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</si>
  <si>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</si>
  <si>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</si>
  <si>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</si>
  <si>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</si>
  <si>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</si>
  <si>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</si>
  <si>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</si>
  <si>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</si>
  <si>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</si>
  <si>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</si>
  <si>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</si>
  <si>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</si>
  <si>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</si>
  <si>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</si>
  <si>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</si>
  <si>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</si>
  <si>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</si>
  <si>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</si>
  <si>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</si>
  <si>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</si>
  <si>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</si>
  <si>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</si>
  <si>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</si>
  <si>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</si>
  <si>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</si>
  <si>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</si>
  <si>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</si>
  <si>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</si>
  <si>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</si>
  <si>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</si>
  <si>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</si>
  <si>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</si>
  <si>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</si>
  <si>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</si>
  <si>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</si>
  <si>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</si>
  <si>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</si>
  <si>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</si>
  <si>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</si>
  <si>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</si>
  <si>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</si>
  <si>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</si>
  <si>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</si>
  <si>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</si>
  <si>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</si>
  <si>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</si>
  <si>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</si>
  <si>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</si>
  <si>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</si>
  <si>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</si>
  <si>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</si>
  <si>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</si>
  <si>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</si>
  <si>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</si>
  <si>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</si>
  <si>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</si>
  <si>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</si>
  <si>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</si>
  <si>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</si>
  <si>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</si>
  <si>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</si>
  <si>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</si>
  <si>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</si>
  <si>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</si>
  <si>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</si>
  <si>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</si>
  <si>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</si>
  <si>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</si>
  <si>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</si>
  <si>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</si>
  <si>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</si>
  <si>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</si>
  <si>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</si>
  <si>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</si>
  <si>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</si>
  <si>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</si>
  <si>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</si>
  <si>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</si>
  <si>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</si>
  <si>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</si>
  <si>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</si>
  <si>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</si>
  <si>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</si>
  <si>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</si>
  <si>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</si>
  <si>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</si>
  <si>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</si>
  <si>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</si>
  <si>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</si>
  <si>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</si>
  <si>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</si>
  <si>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</si>
  <si>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</si>
  <si>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</si>
  <si>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</si>
  <si>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</si>
  <si>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</si>
  <si>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</si>
  <si>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</si>
  <si>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</si>
  <si>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</si>
  <si>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</si>
  <si>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</si>
  <si>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</si>
  <si>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</si>
  <si>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</si>
  <si>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</si>
  <si>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</si>
  <si>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</si>
  <si>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</si>
  <si>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</si>
  <si>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</si>
  <si>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</si>
  <si>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</si>
  <si>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</si>
  <si>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</si>
  <si>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</si>
  <si>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</si>
  <si>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</si>
  <si>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</si>
  <si>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</si>
  <si>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</si>
  <si>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</si>
  <si>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</si>
  <si>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</si>
  <si>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</si>
  <si>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</si>
  <si>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</si>
  <si>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</si>
  <si>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</si>
  <si>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</si>
  <si>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</si>
  <si>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</si>
  <si>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</si>
  <si>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</si>
  <si>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</si>
  <si>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</si>
  <si>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</si>
  <si>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</si>
  <si>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</si>
  <si>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</si>
  <si>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</si>
  <si>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</si>
  <si>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</si>
  <si>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</si>
  <si>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</si>
  <si>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</si>
  <si>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</si>
  <si>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</si>
  <si>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</si>
  <si>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</si>
  <si>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</si>
  <si>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</si>
  <si>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</si>
  <si>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</si>
  <si>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</si>
  <si>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</si>
  <si>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</si>
  <si>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</si>
  <si>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</si>
  <si>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</si>
  <si>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</si>
  <si>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</si>
  <si>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</si>
  <si>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</si>
  <si>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</si>
  <si>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</si>
  <si>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</si>
  <si>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</si>
  <si>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</si>
  <si>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</si>
  <si>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</si>
  <si>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</si>
  <si>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</si>
  <si>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</si>
  <si>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</si>
  <si>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</si>
  <si>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</si>
  <si>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</si>
  <si>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</si>
  <si>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</si>
  <si>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</si>
  <si>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</si>
  <si>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</si>
  <si>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</si>
  <si>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</si>
  <si>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</si>
  <si>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</si>
  <si>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</si>
  <si>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</si>
  <si>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</si>
  <si>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</si>
  <si>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</si>
  <si>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</si>
  <si>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</si>
  <si>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</si>
  <si>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</si>
  <si>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</si>
  <si>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</si>
  <si>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</si>
  <si>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</si>
  <si>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</si>
  <si>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</si>
  <si>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</si>
  <si>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</si>
  <si>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</si>
  <si>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</si>
  <si>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</si>
  <si>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</si>
  <si>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</si>
  <si>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</si>
  <si>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</si>
  <si>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</si>
  <si>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</si>
  <si>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</si>
  <si>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</si>
  <si>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</si>
  <si>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</si>
  <si>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</si>
  <si>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</si>
  <si>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</si>
  <si>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</si>
  <si>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</si>
  <si>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</si>
  <si>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</si>
  <si>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</si>
  <si>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</si>
  <si>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</si>
  <si>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</si>
  <si>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</si>
  <si>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</si>
  <si>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</si>
  <si>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</si>
  <si>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</si>
  <si>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</si>
  <si>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</si>
  <si>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</si>
  <si>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</si>
  <si>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</si>
  <si>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</si>
  <si>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</si>
  <si>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</si>
  <si>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</si>
  <si>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</si>
  <si>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</si>
  <si>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</si>
  <si>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</si>
  <si>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</si>
  <si>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</si>
  <si>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</si>
  <si>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</si>
  <si>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</si>
  <si>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</si>
  <si>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</si>
  <si>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</si>
  <si>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</si>
  <si>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</si>
  <si>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</si>
  <si>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</si>
  <si>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</si>
  <si>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</si>
  <si>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</si>
  <si>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</si>
  <si>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</si>
  <si>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</si>
  <si>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</si>
  <si>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</si>
  <si>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</si>
  <si>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</si>
  <si>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</si>
  <si>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</si>
  <si>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</si>
  <si>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</si>
  <si>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</si>
  <si>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</si>
  <si>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</si>
  <si>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</si>
  <si>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</si>
  <si>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</si>
  <si>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</si>
  <si>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</si>
  <si>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</si>
  <si>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</si>
  <si>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</si>
  <si>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</si>
  <si>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</si>
  <si>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</si>
  <si>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</si>
  <si>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</si>
  <si>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</si>
  <si>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</si>
  <si>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</si>
  <si>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</si>
  <si>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</si>
  <si>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</si>
  <si>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</si>
  <si>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</si>
  <si>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</si>
  <si>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</si>
  <si>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</si>
  <si>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</si>
  <si>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</si>
  <si>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</si>
  <si>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</si>
  <si>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</si>
  <si>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</si>
  <si>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</si>
  <si>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</si>
  <si>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</si>
  <si>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</si>
  <si>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</si>
  <si>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</si>
  <si>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</si>
  <si>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</si>
  <si>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</si>
  <si>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</si>
  <si>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</si>
  <si>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</si>
  <si>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</si>
  <si>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</si>
  <si>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</si>
  <si>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</si>
  <si>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</si>
  <si>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</si>
  <si>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</si>
  <si>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</si>
  <si>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</si>
  <si>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</si>
  <si>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</si>
  <si>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</si>
  <si>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</si>
  <si>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</si>
  <si>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</si>
  <si>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</si>
  <si>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</si>
  <si>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</si>
  <si>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</si>
  <si>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</si>
  <si>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</si>
  <si>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</si>
  <si>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</si>
  <si>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</si>
  <si>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</si>
  <si>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</si>
  <si>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</si>
  <si>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</si>
  <si>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</si>
  <si>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</si>
  <si>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</si>
  <si>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</si>
  <si>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</si>
  <si>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</si>
  <si>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</si>
  <si>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</si>
  <si>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</si>
  <si>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</si>
  <si>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</si>
  <si>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</si>
  <si>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</si>
  <si>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</si>
  <si>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</si>
  <si>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</si>
  <si>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</si>
  <si>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</si>
  <si>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</si>
  <si>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</si>
  <si>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</si>
  <si>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</si>
  <si>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</si>
  <si>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</si>
  <si>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</si>
  <si>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</si>
  <si>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</si>
  <si>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</si>
  <si>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</si>
  <si>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</si>
  <si>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</si>
  <si>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</si>
  <si>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</si>
  <si>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</si>
  <si>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</si>
  <si>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</si>
  <si>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</si>
  <si>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</si>
  <si>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</si>
  <si>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</si>
  <si>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</si>
  <si>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</si>
  <si>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</si>
  <si>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</si>
  <si>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</si>
  <si>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</si>
  <si>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</si>
  <si>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</si>
  <si>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</si>
  <si>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</si>
  <si>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</si>
  <si>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</si>
  <si>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</si>
  <si>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</si>
  <si>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</si>
  <si>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</si>
  <si>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</si>
  <si>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</si>
  <si>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</si>
  <si>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</si>
  <si>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</si>
  <si>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</si>
  <si>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</si>
  <si>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</si>
  <si>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</si>
  <si>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</si>
  <si>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</si>
  <si>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</si>
  <si>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</si>
  <si>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</si>
  <si>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</si>
  <si>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</si>
  <si>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</si>
  <si>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</si>
  <si>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</si>
  <si>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</si>
  <si>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</si>
  <si>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</si>
  <si>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</si>
  <si>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</si>
  <si>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</si>
  <si>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</si>
  <si>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</si>
  <si>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</si>
  <si>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</si>
  <si>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</si>
  <si>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</si>
  <si>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</si>
  <si>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</si>
  <si>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</si>
  <si>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</si>
  <si>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</si>
  <si>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</si>
  <si>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</si>
  <si>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</si>
  <si>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</si>
  <si>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</si>
  <si>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</si>
  <si>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</si>
  <si>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</si>
  <si>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</si>
  <si>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</si>
  <si>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</si>
  <si>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</si>
  <si>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</si>
  <si>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</si>
  <si>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</si>
  <si>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</si>
  <si>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</si>
  <si>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</si>
  <si>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</si>
  <si>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</si>
  <si>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</si>
  <si>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</si>
  <si>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</si>
  <si>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</si>
  <si>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</si>
  <si>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</si>
  <si>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</si>
  <si>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</si>
  <si>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</si>
  <si>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</si>
  <si>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</si>
  <si>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</si>
  <si>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</si>
  <si>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</si>
  <si>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</si>
  <si>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</si>
  <si>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</si>
  <si>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</si>
  <si>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</si>
  <si>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</si>
  <si>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</si>
  <si>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</si>
  <si>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</si>
  <si>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</si>
  <si>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</si>
  <si>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</si>
  <si>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</si>
  <si>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</si>
  <si>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</si>
  <si>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</si>
  <si>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</si>
  <si>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</si>
  <si>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</si>
  <si>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</si>
  <si>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</si>
  <si>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</si>
  <si>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</si>
  <si>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</si>
  <si>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</si>
  <si>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</si>
  <si>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</si>
  <si>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</si>
  <si>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</si>
  <si>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</si>
  <si>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</si>
  <si>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</si>
  <si>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</si>
  <si>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</si>
  <si>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</si>
  <si>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</si>
  <si>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</si>
  <si>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</si>
  <si>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</si>
  <si>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</si>
  <si>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</si>
  <si>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</si>
  <si>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</si>
  <si>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</si>
  <si>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</si>
  <si>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</si>
  <si>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</si>
  <si>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</si>
  <si>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</si>
  <si>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</si>
  <si>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</si>
  <si>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</si>
  <si>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</si>
  <si>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</si>
  <si>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</si>
  <si>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</si>
  <si>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</si>
  <si>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</si>
  <si>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</si>
  <si>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</si>
  <si>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</si>
  <si>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</si>
  <si>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</si>
  <si>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</si>
  <si>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</si>
  <si>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</si>
  <si>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</si>
  <si>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</si>
  <si>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</si>
  <si>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</si>
  <si>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</si>
  <si>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</si>
  <si>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</si>
  <si>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</si>
  <si>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</si>
  <si>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</si>
  <si>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</si>
  <si>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</si>
  <si>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</si>
  <si>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</si>
  <si>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</si>
  <si>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</si>
  <si>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</si>
  <si>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</si>
  <si>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</si>
  <si>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</si>
  <si>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</si>
  <si>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</si>
  <si>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</si>
  <si>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</si>
  <si>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</si>
  <si>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</si>
  <si>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</si>
  <si>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</si>
  <si>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</si>
  <si>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</si>
  <si>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</si>
  <si>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</si>
  <si>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</si>
  <si>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</si>
  <si>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</si>
  <si>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</si>
  <si>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</si>
  <si>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</si>
  <si>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</si>
  <si>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</si>
  <si>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</si>
  <si>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</si>
  <si>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</si>
  <si>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</si>
  <si>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</si>
  <si>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</si>
  <si>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</si>
  <si>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</si>
  <si>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</si>
  <si>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</si>
  <si>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</si>
  <si>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</si>
  <si>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</si>
  <si>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</si>
  <si>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</si>
  <si>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</si>
  <si>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</si>
  <si>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</si>
  <si>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</si>
  <si>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</si>
  <si>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</si>
  <si>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</si>
  <si>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</si>
  <si>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</si>
  <si>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</si>
  <si>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</si>
  <si>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</si>
  <si>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</si>
  <si>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</si>
  <si>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</si>
  <si>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</si>
  <si>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</si>
  <si>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</si>
  <si>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</si>
  <si>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</si>
  <si>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</si>
  <si>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</si>
  <si>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</si>
  <si>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</si>
  <si>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</si>
  <si>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</si>
  <si>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</si>
  <si>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</si>
  <si>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</si>
  <si>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</si>
  <si>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</si>
  <si>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</si>
  <si>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</si>
  <si>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</si>
  <si>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</si>
  <si>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</si>
  <si>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</si>
  <si>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</si>
  <si>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</si>
  <si>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</si>
  <si>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</si>
  <si>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</si>
  <si>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</si>
  <si>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</si>
  <si>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</si>
  <si>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</si>
  <si>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</si>
  <si>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</si>
  <si>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</si>
  <si>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</si>
  <si>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</si>
  <si>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</si>
  <si>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</si>
  <si>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</si>
  <si>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</si>
  <si>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</si>
  <si>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</si>
  <si>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</si>
  <si>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</si>
  <si>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</si>
  <si>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</si>
  <si>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</si>
  <si>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</si>
  <si>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</si>
  <si>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</si>
  <si>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</si>
  <si>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</si>
  <si>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</si>
  <si>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</si>
  <si>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</si>
  <si>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</si>
  <si>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</si>
  <si>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</si>
  <si>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</si>
  <si>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</si>
  <si>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</si>
  <si>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</si>
  <si>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</si>
  <si>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</si>
  <si>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</si>
  <si>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</si>
  <si>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</si>
  <si>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</si>
  <si>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</si>
  <si>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</si>
  <si>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</si>
  <si>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</si>
  <si>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</si>
  <si>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</si>
  <si>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</si>
  <si>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</si>
  <si>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</si>
  <si>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</si>
  <si>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</si>
  <si>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</si>
  <si>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</si>
  <si>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</si>
  <si>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</si>
  <si>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</si>
  <si>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</si>
  <si>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</si>
  <si>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</si>
  <si>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</si>
  <si>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</si>
  <si>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</si>
  <si>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</si>
  <si>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</si>
  <si>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</si>
  <si>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</si>
  <si>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</si>
  <si>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</si>
  <si>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</si>
  <si>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</si>
  <si>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</si>
  <si>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</si>
  <si>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</si>
  <si>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</si>
  <si>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</si>
  <si>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</si>
  <si>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</si>
  <si>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</si>
  <si>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</si>
  <si>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</si>
  <si>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</si>
  <si>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</si>
  <si>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</si>
  <si>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</si>
  <si>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</si>
  <si>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</si>
  <si>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</si>
  <si>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</si>
  <si>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</si>
  <si>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</si>
  <si>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</si>
  <si>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</si>
  <si>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</si>
  <si>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</si>
  <si>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</si>
  <si>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</si>
  <si>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</si>
  <si>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</si>
  <si>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</si>
  <si>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</si>
  <si>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</si>
  <si>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</si>
  <si>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</si>
  <si>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</si>
  <si>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</si>
  <si>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</si>
  <si>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</si>
  <si>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</si>
  <si>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</si>
  <si>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</si>
  <si>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</si>
  <si>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</si>
  <si>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</si>
  <si>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</si>
  <si>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</si>
  <si>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</si>
  <si>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</si>
  <si>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</si>
  <si>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</si>
  <si>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</si>
  <si>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</si>
  <si>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</si>
  <si>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</si>
  <si>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</si>
  <si>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</si>
  <si>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</si>
  <si>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</si>
  <si>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</si>
  <si>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</si>
  <si>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</si>
  <si>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</si>
  <si>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</si>
  <si>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</si>
  <si>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</si>
  <si>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</si>
  <si>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</si>
  <si>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</si>
  <si>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</si>
  <si>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</si>
  <si>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</si>
  <si>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</si>
  <si>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</si>
  <si>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</si>
  <si>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</si>
  <si>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</si>
  <si>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</si>
  <si>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</si>
  <si>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</si>
  <si>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</si>
  <si>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</si>
  <si>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</si>
  <si>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Waiting PCM</t>
  </si>
  <si>
    <t>ETA 25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</si>
  <si>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</si>
  <si>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</si>
  <si>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</si>
  <si>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</si>
  <si>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</si>
  <si>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</si>
  <si>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PCM-20251102-00000219</t>
  </si>
  <si>
    <t>PCM-20251102-00000207</t>
  </si>
  <si>
    <t>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</si>
  <si>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</si>
  <si>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</si>
  <si>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</si>
  <si>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</si>
  <si>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</si>
  <si>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</si>
  <si>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PCM-20251102-00000288</t>
  </si>
  <si>
    <t>TEam moved need 60 min</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</si>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</sst>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C9" sqref="C9"/>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300.21796261573763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45963.166388541664</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45963.166388541664</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45963.166388541664</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45963.166388541664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45963.166388541664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45963.166388541664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45963.166388541664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45963.166388541664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45963.166388541664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45963.166388541664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45963.166388541664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45963.166388541664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45963.166388541664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45963.166388541664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45963.166388541664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45963.166388541664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45963.166388541664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45963.166388541664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45963.166388541664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45963.166388541664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45963.166388541664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45963.166388541664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45963.166388541664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45963.166388541664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45963.166388541664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45963.166388541664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45963.166388541664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45963.166388541664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45963.166388541664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45963.166388541664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45963.166388541664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45963.166388541664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45963.166388541664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45963.166388541664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45963.166388541664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45963.166388541664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45963.166388541664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45963.166388541664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45963.166388541664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45963.166388541664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45963.166388541664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45963.166388541664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45963.166388541664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45963.166388541664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45963.166388541664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45963.166388541664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45963.166388541664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45963.166388541664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45963.166388541664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45963.166388541664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45963.166388541664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45963.166388541664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45963.166388541664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45963.166388541664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45963.166388541664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45963.166388541664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45963.166388541664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45963.166388541664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45963.166388541664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45963.166388541664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45963.166388541664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45963.166388541664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45963.166388541664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45963.166388541664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45963.166388541664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45963.166388541664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45963.166388541664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45963.166388541664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45963.166388541664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45963.166388541664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45963.166388541664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45963.166388541664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45963.166388541664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45963.166388541664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45963.166388541664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45963.166388541664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45963.166388541664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45963.166388541664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45963.166388541664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45963.166388541664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45963.166388541664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45963.166388541664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45963.166388541664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45963.166388541664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45963.166388541664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45963.166388541664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45963.166388541664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45963.166388541664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45963.166388541664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45963.166388541664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45963.166388541664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45963.166388541664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45963.166388541664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45963.166388541664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45963.166388541664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45963.166388541664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45963.166388541664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45963.166388541664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45963.166388541664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45963.166388541664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45963.166388541664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45963.166388541664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45963.166388541664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45963.166388541664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45963.166388541664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45963.166388541664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45963.166388541664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45963.166388541664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45963.166388541664</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45963.166388541664</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45963.166388541664</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45963.166388541664</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45963.166388541664</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45963.166388541664</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45963.166388541664</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EF2FC8B8-FCCA-4507-870A-04152CC7DDEE}"/>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138.1665505787023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4.424305208332953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0.39249965277849697</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25661</v>
      </c>
      <c r="E6" s="113" t="s">
        <v>39021</v>
      </c>
      <c r="F6" s="114"/>
      <c r="G6" s="115">
        <f ca="1">IFERROR(NOW()-F6,"-")</f>
        <v>45963.166388541664</v>
      </c>
      <c r="H6" s="114">
        <v>45963.106851851851</v>
      </c>
      <c r="I6" s="18" t="str">
        <f>IFERROR(VLOOKUP(D6,DB!A:F,6,0),"")</f>
        <v>Generator-SG</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45963.166388541664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45963.166388541664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45963.166388541664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45963.166388541664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45963.166388541664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45963.166388541664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45963.166388541664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45963.166388541664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45963.166388541664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45963.166388541664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45963.166388541664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45963.166388541664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45963.166388541664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45963.166388541664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45963.166388541664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45963.166388541664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45963.166388541664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45963.166388541664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45963.166388541664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45963.166388541664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45963.166388541664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45963.166388541664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45963.166388541664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45963.166388541664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45963.166388541664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45963.166388541664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45963.166388541664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45963.166388541664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45963.166388541664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45963.166388541664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45963.166388541664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45963.166388541664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45963.166388541664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45963.166388541664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45963.166388541664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45963.166388541664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45963.166388541664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45963.166388541664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45963.166388541664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45963.166388541664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45963.166388541664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45963.166388541664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45963.166388541664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45963.166388541664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45963.166388541664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45963.166388541664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45963.166388541664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45963.166388541664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45963.166388541664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45963.166388541664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45963.166388541664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45963.166388541664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45963.166388541664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45963.166388541664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45963.166388541664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45963.166388541664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45963.166388541664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45963.166388541664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45963.166388541664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45963.166388541664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45963.166388541664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45963.166388541664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45963.166388541664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45963.166388541664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45963.166388541664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45963.166388541664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45963.166388541664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45963.166388541664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45963.166388541664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45963.166388541664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45963.166388541664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45963.166388541664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45963.166388541664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45963.166388541664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45963.166388541664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45963.166388541664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45963.166388541664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45963.166388541664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45963.166388541664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45963.166388541664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45963.166388541664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45963.166388541664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45963.166388541664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45963.166388541664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45963.166388541664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45963.166388541664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45963.166388541664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45963.166388541664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45963.166388541664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45963.166388541664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45963.166388541664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45963.166388541664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45963.166388541664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45963.166388541664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45963.166388541664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45963.166388541664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45963.166388541664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45963.166388541664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45963.166388541664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45963.166388541664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45963.166388541664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45963.166388541664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45963.166388541664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45963.166388541664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45963.166388541664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45963.166388541664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45963.166388541664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45963.166388541664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45963.166388541664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45963.166388541664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45963.166388541664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45963.166388541664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45963.166388541664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45963.166388541664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45963.166388541664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45963.166388541664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45963.166388541664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45963.166388541664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45963.166388541664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45963.166388541664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45963.166388541664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45963.166388541664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45963.166388541664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45963.166388541664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45963.166388541664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45963.166388541664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45963.166388541664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45963.166388541664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45963.166388541664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45963.166388541664</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45963.166388541664</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45963.166388541664</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45963.166388541664</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45963.166388541664</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45963.166388541664</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45963.166388541664</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45963.166388541664</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45963.166388541664</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45963.166388541664</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45963.166388541664</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45963.166388541664</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45963.166388541664</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45963.166388541664</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C18" sqref="C18"/>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45963.166388541664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45963.166388541664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45963.166388541664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45963.166388541664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45963.166388541664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45963.166388541664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45963.166388541664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45963.166388541664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45963.166388541664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45963.166388541664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45963.166388541664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45963.166388541664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45963.166388541664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45963.166388541664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45963.166388541664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45963.166388541664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45963.166388541664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45963.166388541664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45963.166388541664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45963.166388541664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45963.166388541664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45963.166388541664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45963.166388541664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45963.166388541664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45963.166388541664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45963.166388541664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45963.166388541664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45963.166388541664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45963.166388541664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45963.166388541664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45963.166388541664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45963.166388541664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45963.166388541664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45963.166388541664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45963.166388541664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45963.166388541664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45963.166388541664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45963.166388541664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45963.166388541664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45963.166388541664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45963.166388541664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45963.166388541664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45963.166388541664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45963.166388541664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45963.166388541664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45963.166388541664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45963.166388541664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45963.166388541664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45963.166388541664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45963.166388541664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45963.166388541664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45963.166388541664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45963.166388541664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45963.166388541664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45963.166388541664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45963.166388541664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45963.166388541664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45963.166388541664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45963.166388541664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45963.166388541664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45963.166388541664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45963.166388541664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45963.166388541664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45963.166388541664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45963.166388541664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45963.166388541664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45963.166388541664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45963.166388541664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45963.166388541664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45963.166388541664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45963.166388541664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45963.166388541664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45963.166388541664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45963.166388541664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45963.166388541664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45963.166388541664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45963.166388541664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45963.166388541664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45963.166388541664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45963.166388541664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45963.166388541664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45963.166388541664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45963.166388541664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45963.166388541664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45963.166388541664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45963.166388541664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45963.166388541664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45963.166388541664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45963.166388541664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45963.166388541664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45963.166388541664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45963.166388541664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45963.166388541664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45963.166388541664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45963.166388541664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45963.166388541664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45963.166388541664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45963.166388541664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45963.166388541664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45963.166388541664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45963.166388541664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45963.166388541664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45963.166388541664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45963.166388541664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45963.166388541664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45963.166388541664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45963.166388541664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45963.166388541664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45963.166388541664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45963.166388541664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45963.166388541664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45963.166388541664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45963.166388541664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45963.166388541664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45963.166388541664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45963.166388541664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45963.166388541664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45963.166388541664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45963.166388541664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45963.166388541664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45963.166388541664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45963.166388541664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45963.166388541664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45963.166388541664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45963.166388541664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45963.166388541664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45963.166388541664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45963.166388541664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45963.166388541664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45963.166388541664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45963.166388541664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45963.166388541664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45963.166388541664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45963.166388541664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45963.166388541664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45963.166388541664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45963.166388541664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45963.166388541664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45963.166388541664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45963.166388541664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45963.166388541664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45963.166388541664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45963.166388541664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45963.166388541664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45963.166388541664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45963.166388541664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45963.166388541664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45963.166388541664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45963.166388541664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45963.166388541664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45963.166388541664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45963.166388541664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45963.166388541664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45963.166388541664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45963.166388541664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45963.166388541664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45963.166388541664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45963.166388541664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45963.166388541664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45963.166388541664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45963.166388541664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45963.166388541664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45963.166388541664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45963.166388541664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45963.166388541664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45963.166388541664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45963.166388541664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45963.166388541664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45963.166388541664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45963.166388541664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45963.166388541664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45963.166388541664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45963.166388541664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45963.166388541664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45963.166388541664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45963.166388541664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45963.166388541664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45963.166388541664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45963.166388541664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45963.166388541664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45963.166388541664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45963.166388541664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45963.166388541664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45963.166388541664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45963.166388541664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45963.166388541664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45963.166388541664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45963.166388541664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45963.166388541664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45963.166388541664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45963.166388541664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45963.166388541664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45963.166388541664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45963.166388541664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45963.166388541664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45963.166388541664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45963.166388541664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45963.166388541664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45963.166388541664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45963.166388541664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45963.166388541664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45963.166388541664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45963.166388541664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45963.166388541664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45963.166388541664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45963.166388541664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45963.166388541664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45963.166388541664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45963.166388541664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45963.166388541664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45963.166388541664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45963.166388541664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45963.166388541664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45963.166388541664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45963.166388541664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45963.166388541664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45963.166388541664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45963.166388541664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45963.166388541664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45963.166388541664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45963.166388541664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45963.166388541664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45963.166388541664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45963.166388541664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45963.166388541664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45963.166388541664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45963.166388541664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45963.166388541664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45963.166388541664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45963.166388541664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45963.166388541664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45963.166388541664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45963.166388541664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45963.166388541664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45963.166388541664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45963.166388541664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45963.166388541664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45963.166388541664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45963.166388541664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45963.166388541664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45963.166388541664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45963.166388541664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45963.166388541664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45963.166388541664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45963.166388541664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45963.166388541664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45963.166388541664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45963.166388541664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45963.166388541664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45963.166388541664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45963.166388541664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45963.166388541664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45963.166388541664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45963.166388541664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45963.166388541664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45963.166388541664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45963.166388541664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45963.166388541664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45963.166388541664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45963.166388541664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45963.166388541664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45963.166388541664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45963.166388541664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45963.166388541664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45963.166388541664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45963.166388541664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45963.166388541664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45963.166388541664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45963.166388541664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45963.166388541664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45963.166388541664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45963.166388541664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45963.166388541664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45963.166388541664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45963.166388541664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45963.166388541664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45963.166388541664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45963.166388541664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45963.166388541664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45963.166388541664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45963.166388541664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45963.166388541664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45963.166388541664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45963.166388541664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45963.166388541664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45963.166388541664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45963.166388541664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45963.166388541664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45963.166388541664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45963.166388541664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45963.166388541664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45963.166388541664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45963.166388541664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45963.166388541664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45963.166388541664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45963.166388541664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45963.166388541664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45963.166388541664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45963.166388541664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45963.166388541664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45963.166388541664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45963.166388541664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45963.166388541664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45963.166388541664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45963.166388541664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45963.166388541664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45963.166388541664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45963.166388541664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45963.166388541664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45963.166388541664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45963.166388541664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45963.166388541664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45963.166388541664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45963.166388541664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45963.166388541664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45963.166388541664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45963.166388541664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45963.166388541664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45963.166388541664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45963.166388541664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45963.166388541664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45963.166388541664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45963.166388541664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45963.166388541664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45963.166388541664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45963.166388541664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45963.166388541664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45963.166388541664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45963.166388541664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45963.166388541664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45963.166388541664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45963.166388541664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45963.166388541664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45963.166388541664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45963.166388541664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45963.166388541664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45963.166388541664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45963.166388541664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45963.166388541664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45963.166388541664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45963.166388541664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45963.166388541664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45963.166388541664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45963.166388541664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45963.166388541664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45963.166388541664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45963.166388541664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45963.166388541664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45963.166388541664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45963.166388541664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45963.166388541664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45963.166388541664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45963.166388541664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45963.166388541664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45963.166388541664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45963.166388541664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45963.166388541664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45963.166388541664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45963.166388541664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45963.166388541664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45963.166388541664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45963.166388541664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45963.166388541664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45963.166388541664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45963.166388541664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45963.166388541664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45963.166388541664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45963.166388541664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45963.166388541664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45963.166388541664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45963.166388541664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45963.166388541664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45963.166388541664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45963.166388541664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45963.166388541664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45963.166388541664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45963.166388541664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45963.166388541664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45963.166388541664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45963.166388541664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45963.166388541664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45963.166388541664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45963.166388541664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45963.166388541664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45963.166388541664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45963.166388541664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45963.166388541664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45963.166388541664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45963.166388541664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45963.166388541664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45963.166388541664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45963.166388541664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45963.166388541664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45963.166388541664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45963.166388541664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45963.166388541664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45963.166388541664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45963.166388541664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45963.166388541664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45963.166388541664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45963.166388541664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45963.166388541664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45963.166388541664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45963.166388541664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45963.166388541664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45963.166388541664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45963.166388541664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45963.166388541664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45963.166388541664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45963.166388541664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45963.166388541664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45963.166388541664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45963.166388541664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45963.166388541664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45963.166388541664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45963.166388541664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45963.166388541664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45963.166388541664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45963.166388541664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45963.166388541664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45963.166388541664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45963.166388541664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45963.166388541664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45963.166388541664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45963.166388541664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45963.166388541664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45963.166388541664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45963.166388541664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45963.166388541664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45963.166388541664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45963.166388541664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45963.166388541664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45963.166388541664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45963.166388541664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45963.166388541664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45963.166388541664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45963.166388541664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45963.166388541664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45963.166388541664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45963.166388541664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45963.166388541664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45963.166388541664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45963.166388541664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45963.166388541664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45963.166388541664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45963.166388541664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45963.166388541664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45963.166388541664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45963.166388541664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45963.166388541664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45963.166388541664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45963.166388541664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45963.166388541664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45963.166388541664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45963.166388541664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45963.166388541664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45963.166388541664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45963.166388541664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45963.166388541664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45963.166388541664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45963.166388541664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45963.166388541664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45963.166388541664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45963.166388541664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45963.166388541664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45963.166388541664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45963.166388541664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45963.166388541664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45963.166388541664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45963.166388541664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45963.166388541664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45963.166388541664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45963.166388541664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45963.166388541664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45963.166388541664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45963.166388541664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45963.166388541664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45963.166388541664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45963.166388541664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45963.166388541664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45963.166388541664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45963.166388541664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45963.166388541664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45963.166388541664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45963.166388541664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45963.166388541664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45963.166388541664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45963.166388541664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45963.166388541664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45963.166388541664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45963.166388541664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45963.166388541664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45963.166388541664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45963.166388541664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45963.166388541664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45963.166388541664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45963.166388541664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45963.166388541664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45963.166388541664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45963.166388541664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45963.166388541664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45963.166388541664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45963.166388541664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45963.166388541664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45963.166388541664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45963.166388541664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45963.166388541664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45963.166388541664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45963.166388541664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45963.166388541664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45963.166388541664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45963.166388541664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45963.166388541664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45963.166388541664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45963.166388541664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45963.166388541664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45963.166388541664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45963.166388541664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45963.166388541664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45963.166388541664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45963.166388541664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45963.166388541664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45963.166388541664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45963.166388541664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45963.166388541664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45963.166388541664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45963.166388541664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45963.166388541664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45963.166388541664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45963.166388541664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45963.166388541664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45963.166388541664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45963.166388541664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45963.166388541664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45963.166388541664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45963.166388541664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45963.166388541664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45963.166388541664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45963.166388541664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45963.166388541664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45963.166388541664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45963.166388541664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45963.166388541664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45963.166388541664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45963.166388541664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45963.166388541664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45963.166388541664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45963.166388541664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45963.166388541664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45963.166388541664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45963.166388541664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45963.166388541664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45963.166388541664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45963.166388541664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45963.166388541664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45963.166388541664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45963.166388541664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45963.166388541664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45963.166388541664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45963.166388541664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45963.166388541664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45963.166388541664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45963.166388541664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45963.166388541664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45963.166388541664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45963.166388541664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45963.166388541664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45963.166388541664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45963.166388541664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45963.166388541664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45963.166388541664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45963.166388541664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45963.166388541664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45963.166388541664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45963.166388541664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45963.166388541664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45963.166388541664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45963.166388541664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45963.166388541664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45963.166388541664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45963.166388541664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45963.166388541664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45963.166388541664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45963.166388541664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45963.166388541664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45963.166388541664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45963.166388541664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45963.166388541664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45963.166388541664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45963.166388541664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45963.166388541664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45963.166388541664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45963.166388541664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45963.166388541664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45963.166388541664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45963.166388541664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45963.166388541664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45963.166388541664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45963.166388541664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45963.166388541664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45963.166388541664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45963.166388541664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45963.166388541664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45963.166388541664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45963.166388541664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45963.166388541664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45963.166388541664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45963.166388541664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45963.166388541664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45963.166388541664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45963.166388541664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45963.166388541664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45963.166388541664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45963.166388541664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45963.166388541664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45963.166388541664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45963.166388541664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45963.166388541664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45963.166388541664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45963.166388541664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45963.166388541664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45963.166388541664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45963.166388541664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45963.166388541664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45963.166388541664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45963.166388541664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45963.166388541664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45963.166388541664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45963.166388541664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45963.166388541664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45963.166388541664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45963.166388541664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45963.166388541664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45963.166388541664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45963.166388541664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45963.166388541664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45963.166388541664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45963.166388541664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45963.166388541664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45963.166388541664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45963.166388541664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45963.166388541664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45963.166388541664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45963.166388541664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45963.166388541664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45963.166388541664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45963.166388541664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45963.166388541664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45963.166388541664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45963.166388541664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45963.166388541664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45963.166388541664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45963.166388541664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45963.166388541664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45963.166388541664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45963.166388541664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45963.166388541664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45963.166388541664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45963.166388541664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45963.166388541664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45963.166388541664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45963.166388541664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45963.166388541664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45963.166388541664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45963.166388541664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45963.166388541664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45963.166388541664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45963.166388541664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45963.166388541664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45963.166388541664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45963.166388541664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45963.166388541664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45963.166388541664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45963.166388541664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45963.166388541664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45963.166388541664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45963.166388541664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45963.166388541664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45963.166388541664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45963.166388541664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45963.166388541664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45963.166388541664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45963.166388541664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45963.166388541664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45963.166388541664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45963.166388541664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45963.166388541664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45963.166388541664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45963.166388541664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45963.166388541664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45963.166388541664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45963.166388541664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45963.166388541664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45963.166388541664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45963.166388541664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45963.166388541664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45963.166388541664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45963.166388541664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45963.166388541664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45963.166388541664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45963.166388541664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45963.166388541664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45963.166388541664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45963.166388541664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45963.166388541664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45963.166388541664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45963.166388541664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45963.166388541664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45963.166388541664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45963.166388541664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45963.166388541664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45963.166388541664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45963.166388541664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45963.166388541664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45963.166388541664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45963.166388541664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45963.166388541664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45963.166388541664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45963.166388541664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45963.166388541664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45963.166388541664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45963.166388541664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45963.166388541664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45963.166388541664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45963.166388541664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45963.166388541664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45963.166388541664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45963.166388541664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45963.166388541664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45963.166388541664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45963.166388541664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45963.166388541664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45963.166388541664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45963.166388541664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45963.166388541664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45963.166388541664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45963.166388541664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45963.166388541664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45963.166388541664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45963.166388541664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45963.166388541664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45963.166388541664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45963.166388541664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45963.166388541664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45963.166388541664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45963.166388541664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45963.166388541664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45963.166388541664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45963.166388541664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45963.166388541664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45963.166388541664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45963.166388541664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45963.166388541664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45963.166388541664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45963.166388541664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45963.166388541664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45963.166388541664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45963.166388541664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45963.166388541664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45963.166388541664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45963.166388541664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45963.166388541664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45963.166388541664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45963.166388541664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45963.166388541664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45963.166388541664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45963.166388541664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45963.166388541664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45963.166388541664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45963.166388541664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45963.166388541664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45963.166388541664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45963.166388541664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45963.166388541664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45963.166388541664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45963.166388541664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45963.166388541664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45963.166388541664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45963.166388541664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45963.166388541664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45963.166388541664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45963.166388541664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45963.166388541664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45963.166388541664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45963.166388541664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45963.166388541664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45963.166388541664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45963.166388541664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45963.166388541664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45963.166388541664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45963.166388541664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45963.166388541664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45963.166388541664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45963.166388541664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45963.166388541664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45963.166388541664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45963.166388541664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45963.166388541664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45963.166388541664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45963.166388541664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45963.166388541664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45963.166388541664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45963.166388541664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45963.166388541664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45963.166388541664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45963.166388541664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45963.166388541664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45963.166388541664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45963.166388541664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45963.166388541664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45963.166388541664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45963.166388541664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45963.166388541664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45963.166388541664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45963.166388541664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45963.166388541664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45963.166388541664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45963.166388541664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45963.166388541664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45963.166388541664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45963.166388541664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45963.166388541664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45963.166388541664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45963.166388541664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45963.166388541664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45963.166388541664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45963.166388541664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45963.166388541664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45963.166388541664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45963.166388541664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45963.166388541664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45963.166388541664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45963.166388541664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45963.166388541664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45963.166388541664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45963.166388541664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45963.166388541664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45963.166388541664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45963.166388541664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45963.166388541664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45963.166388541664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45963.166388541664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45963.166388541664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45963.166388541664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45963.166388541664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45963.166388541664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45963.166388541664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45963.166388541664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45963.166388541664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45963.166388541664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45963.166388541664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45963.166388541664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45963.166388541664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45963.166388541664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45963.166388541664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45963.166388541664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45963.166388541664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45963.166388541664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45963.166388541664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45963.166388541664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45963.166388541664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45963.166388541664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45963.166388541664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45963.166388541664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45963.166388541664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45963.166388541664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45963.166388541664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45963.166388541664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45963.166388541664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45963.166388541664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45963.166388541664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45963.166388541664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45963.166388541664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45963.166388541664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45963.166388541664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45963.166388541664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45963.166388541664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45963.166388541664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45963.166388541664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45963.166388541664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45963.166388541664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45963.166388541664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45963.166388541664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45963.166388541664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45963.166388541664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45963.166388541664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45963.166388541664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45963.166388541664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45963.166388541664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45963.166388541664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45963.166388541664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45963.166388541664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45963.166388541664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45963.166388541664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45963.166388541664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45963.166388541664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45963.166388541664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45963.166388541664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45963.166388541664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45963.166388541664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45963.166388541664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45963.166388541664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45963.166388541664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45963.166388541664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45963.166388541664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45963.166388541664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45963.166388541664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45963.166388541664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45963.166388541664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45963.166388541664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45963.166388541664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45963.166388541664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45963.166388541664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45963.166388541664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45963.166388541664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45963.166388541664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45963.166388541664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45963.166388541664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45963.166388541664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45963.166388541664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45963.166388541664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45963.166388541664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45963.166388541664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45963.166388541664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45963.166388541664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45963.166388541664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45963.166388541664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45963.166388541664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45963.166388541664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45963.166388541664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45963.166388541664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45963.166388541664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45963.166388541664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45963.166388541664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45963.166388541664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45963.166388541664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45963.166388541664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45963.166388541664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45963.166388541664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45963.166388541664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45963.166388541664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45963.166388541664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45963.166388541664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45963.166388541664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45963.166388541664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45963.166388541664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45963.166388541664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45963.166388541664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45963.166388541664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45963.166388541664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45963.166388541664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45963.166388541664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45963.166388541664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45963.166388541664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45963.166388541664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45963.166388541664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45963.166388541664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45963.166388541664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45963.166388541664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45963.166388541664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45963.166388541664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45963.166388541664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45963.166388541664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45963.166388541664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45963.166388541664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45963.166388541664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45963.166388541664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45963.166388541664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45963.166388541664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45963.166388541664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45963.166388541664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45963.166388541664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45963.166388541664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45963.166388541664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45963.166388541664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45963.166388541664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45963.166388541664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45963.166388541664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45963.166388541664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45963.166388541664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45963.166388541664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45963.166388541664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45963.166388541664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45963.166388541664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45963.166388541664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45963.166388541664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45963.166388541664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45963.166388541664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45963.166388541664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45963.166388541664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45963.166388541664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45963.166388541664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45963.166388541664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45963.166388541664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45963.166388541664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45963.166388541664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45963.166388541664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45963.166388541664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45963.166388541664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45963.166388541664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45963.166388541664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45963.166388541664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45963.166388541664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45963.166388541664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45963.166388541664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45963.166388541664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45963.166388541664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45963.166388541664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45963.166388541664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45963.166388541664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45963.166388541664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45963.166388541664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45963.166388541664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45963.166388541664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45963.166388541664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45963.166388541664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45963.166388541664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45963.166388541664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45963.166388541664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45963.166388541664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45963.166388541664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45963.166388541664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45963.166388541664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45963.166388541664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45963.166388541664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45963.166388541664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45963.166388541664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45963.166388541664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45963.166388541664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45963.166388541664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45963.166388541664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45963.166388541664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45963.166388541664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45963.166388541664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45963.166388541664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45963.166388541664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45963.166388541664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45963.166388541664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45963.166388541664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45963.166388541664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45963.166388541664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45963.166388541664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45963.166388541664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45963.166388541664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45963.166388541664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45963.166388541664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45963.166388541664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45963.166388541664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45963.166388541664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45963.166388541664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45963.166388541664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45963.166388541664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45963.166388541664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45963.166388541664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45963.166388541664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45963.166388541664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45963.166388541664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45963.166388541664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45963.166388541664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45963.166388541664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45963.166388541664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45963.166388541664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45963.166388541664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45963.166388541664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45963.166388541664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45963.166388541664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45963.166388541664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45963.166388541664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45963.166388541664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45963.166388541664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45963.166388541664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45963.166388541664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45963.166388541664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45963.166388541664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45963.166388541664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45963.166388541664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45963.166388541664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45963.166388541664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45963.166388541664</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45963.166388541664</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45963.166388541664</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45963.166388541664</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45963.166388541664</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tabSelected="1"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259.68567094906757</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2.197638541663764</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37283</v>
      </c>
      <c r="E4" s="97" t="s">
        <v>39021</v>
      </c>
      <c r="F4" s="122">
        <v>45962.983206018522</v>
      </c>
      <c r="G4" s="123">
        <f ca="1">IFERROR(NOW()-F4,"")</f>
        <v>0.18318252314202255</v>
      </c>
      <c r="H4" s="122">
        <v>45962.977384259262</v>
      </c>
      <c r="I4" s="118" t="str">
        <f>IFERROR(VLOOKUP(D4,DB!A:F,6,0),"")</f>
        <v>Generator-SG</v>
      </c>
      <c r="J4" s="118" t="str">
        <f>IFERROR(VLOOKUP(D4,DB!A:G,7,0),"")</f>
        <v>Vandalized</v>
      </c>
      <c r="K4" s="124" t="s">
        <v>39116</v>
      </c>
      <c r="L4" s="120" t="str">
        <f>IFERROR(VLOOKUP(D4,DB!A:I,9,0),"")</f>
        <v>Latis</v>
      </c>
    </row>
    <row r="5" spans="1:16" ht="15" customHeight="1">
      <c r="A5" s="118" t="s">
        <v>39117</v>
      </c>
      <c r="B5" s="118" t="str">
        <f>IFERROR(VLOOKUP(D5,DB!A:K,11,0),"")</f>
        <v>R4</v>
      </c>
      <c r="C5" s="119">
        <v>2</v>
      </c>
      <c r="D5" s="120" t="s">
        <v>37513</v>
      </c>
      <c r="E5" s="97" t="s">
        <v>39021</v>
      </c>
      <c r="F5" s="122">
        <v>45963.120833333334</v>
      </c>
      <c r="G5" s="123">
        <f ca="1">IFERROR(NOW()-F5,"")</f>
        <v>4.5555208329460584E-2</v>
      </c>
      <c r="H5" s="122">
        <v>45963.106469907405</v>
      </c>
      <c r="I5" s="118" t="str">
        <f>IFERROR(VLOOKUP(D5,DB!A:F,6,0),"")</f>
        <v>Generator-SG</v>
      </c>
      <c r="J5" s="118" t="str">
        <f>IFERROR(VLOOKUP(D5,DB!A:G,7,0),"")</f>
        <v>Vandalized</v>
      </c>
      <c r="K5" s="124" t="s">
        <v>39116</v>
      </c>
      <c r="L5" s="120" t="str">
        <f>IFERROR(VLOOKUP(D5,DB!A:I,9,0),"")</f>
        <v>Latis</v>
      </c>
    </row>
    <row r="6" spans="1:16" ht="15" customHeight="1">
      <c r="A6" s="118" t="s">
        <v>39118</v>
      </c>
      <c r="B6" s="118" t="str">
        <f>IFERROR(VLOOKUP(D6,DB!A:K,11,0),"")</f>
        <v>R4</v>
      </c>
      <c r="C6" s="119">
        <v>1</v>
      </c>
      <c r="D6" s="120" t="s">
        <v>30224</v>
      </c>
      <c r="E6" s="97" t="s">
        <v>39021</v>
      </c>
      <c r="F6" s="122">
        <v>45963.115856481483</v>
      </c>
      <c r="G6" s="123">
        <f ca="1">IFERROR(NOW()-F6,"")</f>
        <v>5.0532060180557892E-2</v>
      </c>
      <c r="H6" s="122">
        <v>45963.109965277778</v>
      </c>
      <c r="I6" s="118" t="str">
        <f>IFERROR(VLOOKUP(D6,DB!A:F,6,0),"")</f>
        <v>SCECO</v>
      </c>
      <c r="J6" s="118" t="str">
        <f>IFERROR(VLOOKUP(D6,DB!A:G,7,0),"")</f>
        <v>Good</v>
      </c>
      <c r="K6" s="124" t="s">
        <v>39119</v>
      </c>
      <c r="L6" s="120" t="str">
        <f>IFERROR(VLOOKUP(D6,DB!A:I,9,0),"")</f>
        <v>Latis</v>
      </c>
    </row>
    <row r="7" spans="1:16" ht="15" customHeight="1">
      <c r="A7" s="118"/>
      <c r="B7" s="118" t="str">
        <f>IFERROR(VLOOKUP(D7,DB!A:K,11,0),"")</f>
        <v/>
      </c>
      <c r="C7" s="119"/>
      <c r="D7" s="120"/>
      <c r="E7" s="97" t="s">
        <v>39021</v>
      </c>
      <c r="F7" s="122"/>
      <c r="G7" s="123">
        <f ca="1">IFERROR(NOW()-F7,"")</f>
        <v>45963.166388541664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45963.166388541664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45963.166388541664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45963.166388541664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45963.166388541664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45963.166388541664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45963.166388541664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45963.166388541664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45963.166388541664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45963.166388541664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45963.166388541664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45963.166388541664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45963.166388541664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45963.166388541664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45963.166388541664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45963.166388541664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45963.166388541664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45963.166388541664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45963.166388541664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45963.166388541664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45963.166388541664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45963.166388541664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45963.166388541664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45963.166388541664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45963.166388541664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45963.166388541664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45963.166388541664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45963.166388541664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45963.166388541664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45963.166388541664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45963.166388541664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45963.166388541664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45963.166388541664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45963.166388541664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45963.166388541664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45963.166388541664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45963.166388541664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45963.166388541664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45963.166388541664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45963.166388541664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45963.166388541664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45963.166388541664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45963.166388541664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45963.166388541664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45963.166388541664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45963.166388541664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45963.166388541664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45963.166388541664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45963.166388541664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45963.166388541664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45963.166388541664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45963.166388541664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45963.166388541664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45963.166388541664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45963.166388541664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45963.166388541664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45963.166388541664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45963.166388541664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45963.166388541664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45963.166388541664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45963.166388541664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45963.166388541664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45963.166388541664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45963.166388541664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45963.166388541664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45963.166388541664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45963.166388541664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45963.166388541664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45963.166388541664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45963.166388541664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45963.166388541664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45963.166388541664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45963.166388541664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45963.166388541664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45963.166388541664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45963.166388541664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45963.166388541664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45963.166388541664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45963.166388541664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45963.166388541664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45963.166388541664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45963.166388541664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45963.166388541664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45963.166388541664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45963.166388541664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45963.166388541664</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45963.166388541664</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45963.166388541664</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45963.166388541664</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45963.166388541664</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45963.166388541664</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45963.166388541664</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45963.166388541664</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45963.166388541664</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45963.166388541664</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45963.166388541664</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45963.166388541664</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45963.166388541664</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45963.166388541664</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45963.166388541664</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45963.166388541664</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45963.166388541664</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45963.166388541664</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45963.166388541664</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71.334328356475453</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39100</v>
      </c>
      <c r="F3" s="38">
        <v>45926.188877314817</v>
      </c>
      <c r="G3" s="143">
        <f t="shared" ref="G3" ca="1" si="0">IFERROR(NOW()-F3,"")</f>
        <v>36.977511226847128</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39100</v>
      </c>
      <c r="F4" s="152">
        <v>45948.661111111112</v>
      </c>
      <c r="G4" s="153">
        <f ca="1">IFERROR(NOW()-F4,"")</f>
        <v>14.505277430551359</v>
      </c>
      <c r="H4" s="152">
        <v>45948.661111111112</v>
      </c>
      <c r="I4" s="151" t="str">
        <f>IFERROR(VLOOKUP(D4,DB!A:F,6,0),"")</f>
        <v>SCECO</v>
      </c>
      <c r="J4" s="151" t="str">
        <f>IFERROR(VLOOKUP(D4,DB!A:G,7,0),"")</f>
        <v>Dead</v>
      </c>
      <c r="K4" s="151" t="s">
        <v>39125</v>
      </c>
      <c r="L4" s="151" t="str">
        <f>IFERROR(VLOOKUP(D4,DB!A:I,9,0),"")</f>
        <v>Latis</v>
      </c>
    </row>
    <row r="5" spans="1:13" ht="15">
      <c r="A5" s="151" t="s">
        <v>39126</v>
      </c>
      <c r="B5" s="151" t="str">
        <f>IFERROR(VLOOKUP(D5,DB!A:K,11,0),"")</f>
        <v>R5</v>
      </c>
      <c r="C5" s="151">
        <v>1</v>
      </c>
      <c r="D5" s="151" t="s">
        <v>35154</v>
      </c>
      <c r="E5" s="151" t="s">
        <v>39021</v>
      </c>
      <c r="F5" s="152">
        <v>45963.16202546296</v>
      </c>
      <c r="G5" s="153">
        <f ca="1">IFERROR(NOW()-F5,"")</f>
        <v>4.3630787040456198E-3</v>
      </c>
      <c r="H5" s="152">
        <v>45963.1559375</v>
      </c>
      <c r="I5" s="151" t="str">
        <f>IFERROR(VLOOKUP(D5,DB!A:F,6,0),"")</f>
        <v>Generator-SG</v>
      </c>
      <c r="J5" s="151" t="str">
        <f>IFERROR(VLOOKUP(D5,DB!A:G,7,0),"")</f>
        <v>Dead</v>
      </c>
      <c r="K5" s="151" t="s">
        <v>39127</v>
      </c>
      <c r="L5" s="151" t="str">
        <f>IFERROR(VLOOKUP(D5,DB!A:I,9,0),"")</f>
        <v>Latis</v>
      </c>
    </row>
    <row r="6" spans="1:13" ht="15">
      <c r="A6" s="151"/>
      <c r="B6" s="151" t="str">
        <f>IFERROR(VLOOKUP(D6,DB!A:K,11,0),"")</f>
        <v/>
      </c>
      <c r="C6" s="151"/>
      <c r="D6" s="151"/>
      <c r="E6" s="151"/>
      <c r="F6" s="152"/>
      <c r="G6" s="153">
        <f ca="1">IFERROR(NOW()-F6,"")</f>
        <v>45963.166388541664</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45963.166388541664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45963.166388541664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45963.166388541664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45963.166388541664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45963.166388541664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45963.166388541664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45963.166388541664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45963.166388541664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45963.166388541664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45963.166388541664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45963.166388541664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45963.166388541664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45963.166388541664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45963.166388541664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45963.166388541664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45963.166388541664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45963.166388541664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45963.166388541664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45963.166388541664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45963.166388541664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45963.166388541664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45963.166388541664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45963.166388541664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45963.166388541664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45963.166388541664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45963.166388541664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45963.166388541664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45963.166388541664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45963.166388541664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45963.166388541664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45963.166388541664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45963.166388541664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45963.166388541664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45963.166388541664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45963.166388541664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45963.166388541664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45963.166388541664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45963.166388541664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45963.166388541664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45963.166388541664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45963.166388541664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45963.166388541664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45963.166388541664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45963.166388541664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45963.166388541664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45963.166388541664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45963.166388541664</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45963.166388541664</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45963.166388541664</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45963.166388541664</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45963.166388541664</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45963.166388541664</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45963.166388541664</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45963.166388541664</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45963.166388541664</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45963.166388541664</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45963.166388541664</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45963.166388541664</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45963.166388541664</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45963.166388541664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45963.166388541664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45963.166388541664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45963.166388541664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45963.166388541664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45963.166388541664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45963.166388541664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45963.166388541664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45963.166388541664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45963.166388541664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45963.166388541664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45963.166388541664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45963.166388541664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45963.166388541664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45963.166388541664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45963.166388541664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45963.166388541664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45963.166388541664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45963.166388541664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45963.166388541664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45963.166388541664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45963.166388541664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45963.166388541664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45963.166388541664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45963.166388541664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45963.166388541664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45963.166388541664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45963.166388541664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45963.166388541664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45963.166388541664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45963.166388541664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45963.166388541664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45963.166388541664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45963.166388541664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45963.166388541664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45963.166388541664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45963.166388541664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45963.166388541664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45963.166388541664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45963.166388541664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45963.166388541664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45963.166388541664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45963.166388541664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45963.166388541664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45963.166388541664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45963.166388541664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45963.166388541664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45963.166388541664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45963.166388541664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45963.166388541664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45963.166388541664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45963.166388541664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45963.166388541664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45963.166388541664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45963.166388541664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45963.166388541664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45963.166388541664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45963.166388541664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45963.166388541664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45963.166388541664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45963.166388541664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45963.166388541664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45963.166388541664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45963.166388541664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45963.166388541664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45963.166388541664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45963.166388541664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45963.166388541664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45963.166388541664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45963.166388541664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45963.166388541664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45963.166388541664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45963.166388541664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45963.166388541664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45963.166388541664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45963.166388541664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45963.166388541664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45963.166388541664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45963.166388541664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45963.166388541664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45963.166388541664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45963.166388541664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45963.166388541664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45963.166388541664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45963.166388541664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45963.166388541664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45963.166388541664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45963.166388541664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45963.166388541664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45963.166388541664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45963.166388541664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45963.166388541664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45963.166388541664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45963.166388541664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45963.166388541664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45963.166388541664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45963.166388541664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45963.166388541664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45963.166388541664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45963.166388541664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45963.166388541664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45963.166388541664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45963.166388541664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45963.166388541664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45963.166388541664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45963.166388541664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45963.166388541664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45963.166388541664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45963.166388541664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45963.166388541664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45963.166388541664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45963.166388541664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45963.166388541664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45963.166388541664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45963.166388541664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45963.166388541664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45963.166388541664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45963.166388541664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45963.166388541664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45963.166388541664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45963.166388541664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45963.166388541664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45963.166388541664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45963.166388541664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45963.166388541664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45963.166388541664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45963.166388541664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45963.166388541664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45963.166388541664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45963.166388541664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45963.166388541664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45963.166388541664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45963.166388541664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45963.166388541664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45963.166388541664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45963.166388541664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45963.166388541664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45963.166388541664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45963.166388541664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45963.166388541664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45963.166388541664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45963.166388541664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45963.166388541664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45963.166388541664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45963.166388541664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45963.166388541664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45963.166388541664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45963.166388541664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45963.166388541664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45963.166388541664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45963.166388541664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45963.166388541664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45963.166388541664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45963.166388541664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45963.166388541664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45963.166388541664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45963.166388541664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45963.166388541664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45963.166388541664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45963.166388541664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45963.166388541664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45963.166388541664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45963.166388541664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45963.166388541664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45963.166388541664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45963.166388541664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45963.166388541664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45963.166388541664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45963.166388541664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45963.166388541664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45963.166388541664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45963.166388541664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45963.166388541664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45963.166388541664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45963.166388541664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45963.166388541664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45963.166388541664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45963.166388541664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45963.166388541664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45963.166388541664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45963.166388541664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45963.166388541664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45963.166388541664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45963.166388541664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45963.166388541664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45963.166388541664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45963.166388541664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45963.166388541664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45963.166388541664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45963.166388541664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45963.166388541664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45963.166388541664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45963.166388541664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45963.166388541664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45963.166388541664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45963.166388541664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45963.166388541664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45963.166388541664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45963.166388541664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45963.166388541664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45963.166388541664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45963.166388541664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45963.166388541664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45963.166388541664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45963.166388541664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45963.166388541664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45963.166388541664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45963.166388541664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45963.166388541664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45963.166388541664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45963.166388541664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45963.166388541664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45963.166388541664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45963.166388541664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45963.166388541664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45963.166388541664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45963.166388541664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45963.166388541664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45963.166388541664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45963.166388541664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45963.166388541664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45963.166388541664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45963.166388541664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45963.166388541664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45963.166388541664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45963.166388541664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45963.166388541664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45963.166388541664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45963.166388541664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45963.166388541664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45963.166388541664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45963.166388541664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45963.166388541664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45963.166388541664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45963.166388541664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45963.166388541664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45963.166388541664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45963.166388541664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45963.166388541664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45963.166388541664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45963.166388541664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45963.166388541664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45963.166388541664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45963.166388541664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45963.166388541664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45963.166388541664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45963.166388541664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45963.166388541664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45963.166388541664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45963.166388541664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45963.166388541664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45963.166388541664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45963.166388541664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45963.166388541664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45963.166388541664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45963.166388541664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45963.166388541664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45963.166388541664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45963.166388541664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45963.166388541664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45963.166388541664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45963.166388541664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45963.166388541664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45963.166388541664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45963.166388541664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45963.166388541664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45963.166388541664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45963.166388541664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45963.166388541664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45963.166388541664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45963.166388541664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45963.166388541664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45963.166388541664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45963.166388541664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45963.166388541664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45963.166388541664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45963.166388541664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45963.166388541664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45963.166388541664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45963.166388541664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45963.166388541664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45963.166388541664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45963.166388541664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45963.166388541664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45963.166388541664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45963.166388541664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45963.166388541664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45963.166388541664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45963.166388541664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45963.166388541664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45963.166388541664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45963.166388541664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45963.166388541664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45963.166388541664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45963.166388541664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45963.166388541664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45963.166388541664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45963.166388541664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45963.166388541664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45963.166388541664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45963.166388541664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45963.166388541664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45963.166388541664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45963.166388541664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45963.166388541664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45963.166388541664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45963.166388541664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45963.166388541664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45963.166388541664</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45963.166388541664</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45963.166388541664</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45963.166388541664</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45963.166388541664</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45963.166388541664</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45963.166388541664</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45963.166388541664</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45963.166388541664</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45963.166388541664</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45963.166388541664</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45963.166388541664</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45963.166388541664</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4" sqref="K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39128</v>
      </c>
      <c r="B2" s="102" t="str">
        <f>IFERROR(VLOOKUP(D2,DB!A:K,11,0),"")</f>
        <v>R6</v>
      </c>
      <c r="C2" s="104">
        <v>1</v>
      </c>
      <c r="D2" s="102" t="s">
        <v>34850</v>
      </c>
      <c r="E2" s="102" t="s">
        <v>39129</v>
      </c>
      <c r="F2" s="106">
        <v>45963.042118055557</v>
      </c>
      <c r="G2" s="76">
        <f ca="1">IFERROR(NOW()-F2,"-")</f>
        <v>0.12427048610697966</v>
      </c>
      <c r="H2" s="106">
        <v>45963.010358796295</v>
      </c>
      <c r="I2" s="102" t="str">
        <f>IFERROR(VLOOKUP(D2,DB!A:F,6,0),"")</f>
        <v>SCECO</v>
      </c>
      <c r="J2" s="101" t="str">
        <f>IFERROR(VLOOKUP(D2,DB!A:G,7,0),"")</f>
        <v>In progress</v>
      </c>
      <c r="K2" s="107" t="s">
        <v>39130</v>
      </c>
      <c r="L2" s="108" t="str">
        <f>IFERROR(VLOOKUP(D2,DB!A:I,9,0),"")</f>
        <v>Latis</v>
      </c>
    </row>
    <row r="3" spans="1:16383" ht="35.25" customHeight="1">
      <c r="A3" s="103" t="s">
        <v>39131</v>
      </c>
      <c r="B3" s="102" t="str">
        <f>IFERROR(VLOOKUP(D3,DB!A:K,11,0),"")</f>
        <v>R6</v>
      </c>
      <c r="C3" s="104">
        <v>2</v>
      </c>
      <c r="D3" s="102" t="s">
        <v>38968</v>
      </c>
      <c r="E3" s="105" t="s">
        <v>39021</v>
      </c>
      <c r="F3" s="106">
        <v>45963.05027777778</v>
      </c>
      <c r="G3" s="76">
        <f ca="1">IFERROR(NOW()-F3,"-")</f>
        <v>0.11611076388362562</v>
      </c>
      <c r="H3" s="106">
        <v>45963.035891203705</v>
      </c>
      <c r="I3" s="102" t="str">
        <f>IFERROR(VLOOKUP(D3,DB!A:F,6,0),"")</f>
        <v>Generator-SG</v>
      </c>
      <c r="J3" s="101" t="str">
        <f>IFERROR(VLOOKUP(D3,DB!A:G,7,0),"")</f>
        <v>Vandalized</v>
      </c>
      <c r="K3" s="107" t="s">
        <v>39132</v>
      </c>
      <c r="L3" s="108" t="str">
        <f>IFERROR(VLOOKUP(D3,DB!A:I,9,0),"")</f>
        <v>Latis</v>
      </c>
    </row>
    <row r="4" spans="1:16383" ht="31.5" customHeight="1">
      <c r="A4" s="103"/>
      <c r="B4" s="102" t="str">
        <f>IFERROR(VLOOKUP(D4,DB!A:K,11,0),"")</f>
        <v/>
      </c>
      <c r="C4" s="104"/>
      <c r="D4" s="102"/>
      <c r="E4" s="105"/>
      <c r="F4" s="106"/>
      <c r="G4" s="76">
        <f ca="1">IFERROR(NOW()-F4,"-")</f>
        <v>45963.166388541664</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45963.166388541664</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45963.166388541664</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45963.166388541664</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45963.166388541664</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45963.166388541664</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45963.166388541664</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45963.166388541664</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45963.166388541664</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45963.166388541664</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45963.166388541664</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45963.166388541664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45963.166388541664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45963.166388541664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45963.166388541664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45963.166388541664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45963.166388541664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45963.166388541664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45963.166388541664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45963.166388541664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45963.166388541664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45963.166388541664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45963.166388541664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45963.166388541664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45963.166388541664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45963.166388541664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45963.166388541664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45963.166388541664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45963.166388541664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45963.166388541664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45963.166388541664</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2025-11-02T01:01:35Z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